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MSM" sheetId="3" r:id="rId1"/>
  </sheets>
  <calcPr calcId="124519"/>
</workbook>
</file>

<file path=xl/calcChain.xml><?xml version="1.0" encoding="utf-8"?>
<calcChain xmlns="http://schemas.openxmlformats.org/spreadsheetml/2006/main">
  <c r="AT165" i="3"/>
  <c r="AU165"/>
  <c r="AV165"/>
  <c r="AW165"/>
  <c r="AX165"/>
  <c r="AY165"/>
  <c r="AZ165"/>
  <c r="BB165"/>
  <c r="BC165"/>
  <c r="BD165"/>
  <c r="BE165"/>
  <c r="BF165"/>
  <c r="BG165"/>
  <c r="AT169"/>
  <c r="AU169"/>
  <c r="AV169"/>
  <c r="AW169"/>
  <c r="AX169"/>
  <c r="AY169"/>
  <c r="AZ169"/>
  <c r="BA169"/>
  <c r="BB169"/>
  <c r="BC169"/>
  <c r="BD169"/>
  <c r="BE169"/>
  <c r="BF169"/>
  <c r="BG169"/>
  <c r="BG156"/>
  <c r="AN147"/>
  <c r="AO147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BH174" l="1"/>
  <c r="BG174"/>
  <c r="BF174"/>
  <c r="BE174"/>
  <c r="BD174"/>
  <c r="BC174"/>
  <c r="BB174"/>
  <c r="BA174"/>
  <c r="AZ174"/>
  <c r="AY174"/>
  <c r="AX174"/>
  <c r="AW174"/>
  <c r="AV174"/>
  <c r="AU174"/>
  <c r="AT174"/>
  <c r="BH173"/>
  <c r="BD173"/>
  <c r="BC173"/>
  <c r="BB173"/>
  <c r="BA173"/>
  <c r="AZ173"/>
  <c r="AY173"/>
  <c r="AX173"/>
  <c r="AW173"/>
  <c r="AV173"/>
  <c r="BH172"/>
  <c r="BD172"/>
  <c r="BC172"/>
  <c r="BB172"/>
  <c r="BA172"/>
  <c r="AZ172"/>
  <c r="AY172"/>
  <c r="AW172"/>
  <c r="AV172"/>
  <c r="BH171"/>
  <c r="BD171"/>
  <c r="BC171"/>
  <c r="BB171"/>
  <c r="BA171"/>
  <c r="AZ171"/>
  <c r="AY171"/>
  <c r="AX171"/>
  <c r="AW171"/>
  <c r="AV171"/>
  <c r="BH170"/>
  <c r="BD170"/>
  <c r="BC170"/>
  <c r="BB170"/>
  <c r="BA170"/>
  <c r="AZ170"/>
  <c r="AY170"/>
  <c r="AX170"/>
  <c r="AW170"/>
  <c r="AV170"/>
  <c r="BH169"/>
  <c r="BH165"/>
  <c r="AO148"/>
  <c r="AN148"/>
  <c r="AO146"/>
  <c r="AN146"/>
  <c r="AO144"/>
  <c r="AN144"/>
  <c r="BG143"/>
  <c r="BF143"/>
  <c r="BE143"/>
  <c r="BD143"/>
  <c r="AX143"/>
  <c r="AR143"/>
  <c r="AQ143"/>
  <c r="AP143"/>
  <c r="BG142"/>
  <c r="BF142"/>
  <c r="BE142"/>
  <c r="BD142"/>
  <c r="AX142"/>
  <c r="AR142"/>
  <c r="AQ142"/>
  <c r="AP142"/>
  <c r="BG141"/>
  <c r="BF141"/>
  <c r="BE141"/>
  <c r="BD141"/>
  <c r="AX141"/>
  <c r="AR141"/>
  <c r="AQ141"/>
  <c r="AP141"/>
  <c r="BG140"/>
  <c r="BF140"/>
  <c r="BE140"/>
  <c r="BD140"/>
  <c r="AX140"/>
  <c r="AR140"/>
  <c r="AQ140"/>
  <c r="AP140"/>
  <c r="BG139"/>
  <c r="BF139"/>
  <c r="BE139"/>
  <c r="BD139"/>
  <c r="AX139"/>
  <c r="AR139"/>
  <c r="AQ139"/>
  <c r="AP139"/>
  <c r="BG138"/>
  <c r="BF138"/>
  <c r="BE138"/>
  <c r="BD138"/>
  <c r="AX138"/>
  <c r="AR138"/>
  <c r="AQ138"/>
  <c r="AP138"/>
  <c r="BG137"/>
  <c r="BF137"/>
  <c r="BE137"/>
  <c r="BD137"/>
  <c r="AX137"/>
  <c r="AR137"/>
  <c r="AQ137"/>
  <c r="AP137"/>
  <c r="BG136"/>
  <c r="BF136"/>
  <c r="BE136"/>
  <c r="BD136"/>
  <c r="AX136"/>
  <c r="AR136"/>
  <c r="AQ136"/>
  <c r="AP136"/>
  <c r="BG135"/>
  <c r="BF135"/>
  <c r="BE135"/>
  <c r="BD135"/>
  <c r="AX135"/>
  <c r="AR135"/>
  <c r="AQ135"/>
  <c r="AP135"/>
  <c r="BG134"/>
  <c r="BF134"/>
  <c r="BE134"/>
  <c r="BD134"/>
  <c r="AX134"/>
  <c r="AR134"/>
  <c r="AQ134"/>
  <c r="AP134"/>
  <c r="BG133"/>
  <c r="BF133"/>
  <c r="BE133"/>
  <c r="BD133"/>
  <c r="AX133"/>
  <c r="AR133"/>
  <c r="AQ133"/>
  <c r="AP133"/>
  <c r="BG132"/>
  <c r="BF132"/>
  <c r="BE132"/>
  <c r="BD132"/>
  <c r="AX132"/>
  <c r="AR132"/>
  <c r="AQ132"/>
  <c r="AP132"/>
  <c r="BG131"/>
  <c r="BF131"/>
  <c r="BE131"/>
  <c r="BD131"/>
  <c r="AX131"/>
  <c r="AR131"/>
  <c r="AQ131"/>
  <c r="AP131"/>
  <c r="BG130"/>
  <c r="BF130"/>
  <c r="BE130"/>
  <c r="BD130"/>
  <c r="AX130"/>
  <c r="AR130"/>
  <c r="AQ130"/>
  <c r="AP130"/>
  <c r="BG129"/>
  <c r="BF129"/>
  <c r="BE129"/>
  <c r="BD129"/>
  <c r="AX129"/>
  <c r="AR129"/>
  <c r="AQ129"/>
  <c r="AP129"/>
  <c r="BG128"/>
  <c r="BF128"/>
  <c r="BE128"/>
  <c r="BD128"/>
  <c r="AX128"/>
  <c r="AR128"/>
  <c r="AQ128"/>
  <c r="AP128"/>
  <c r="BG127"/>
  <c r="BF127"/>
  <c r="BE127"/>
  <c r="BD127"/>
  <c r="AX127"/>
  <c r="AR127"/>
  <c r="AQ127"/>
  <c r="AP127"/>
  <c r="BG126"/>
  <c r="BF126"/>
  <c r="BE126"/>
  <c r="BD126"/>
  <c r="AX126"/>
  <c r="AR126"/>
  <c r="AQ126"/>
  <c r="AP126"/>
  <c r="BG125"/>
  <c r="BF125"/>
  <c r="BE125"/>
  <c r="BD125"/>
  <c r="AX125"/>
  <c r="AR125"/>
  <c r="AQ125"/>
  <c r="AP125"/>
  <c r="BG124"/>
  <c r="BF124"/>
  <c r="BE124"/>
  <c r="BD124"/>
  <c r="AX124"/>
  <c r="AR124"/>
  <c r="AQ124"/>
  <c r="AP124"/>
  <c r="BG123"/>
  <c r="BF123"/>
  <c r="BE123"/>
  <c r="BD123"/>
  <c r="AX123"/>
  <c r="AR123"/>
  <c r="AQ123"/>
  <c r="AP123"/>
  <c r="BG122"/>
  <c r="BF122"/>
  <c r="BE122"/>
  <c r="BD122"/>
  <c r="AX122"/>
  <c r="AR122"/>
  <c r="AQ122"/>
  <c r="AP122"/>
  <c r="BG121"/>
  <c r="BF121"/>
  <c r="BE121"/>
  <c r="BD121"/>
  <c r="AX121"/>
  <c r="AR121"/>
  <c r="AQ121"/>
  <c r="AP121"/>
  <c r="BG120"/>
  <c r="BF120"/>
  <c r="BE120"/>
  <c r="BD120"/>
  <c r="AX120"/>
  <c r="AR120"/>
  <c r="AQ120"/>
  <c r="AP120"/>
  <c r="BG119"/>
  <c r="BF119"/>
  <c r="BE119"/>
  <c r="BD119"/>
  <c r="AX119"/>
  <c r="AR119"/>
  <c r="AQ119"/>
  <c r="AP119"/>
  <c r="BG118"/>
  <c r="BF118"/>
  <c r="BE118"/>
  <c r="BD118"/>
  <c r="AX118"/>
  <c r="AR118"/>
  <c r="AQ118"/>
  <c r="AP118"/>
  <c r="BG117"/>
  <c r="BF117"/>
  <c r="BE117"/>
  <c r="BD117"/>
  <c r="AX117"/>
  <c r="AR117"/>
  <c r="AQ117"/>
  <c r="AP117"/>
  <c r="BG116"/>
  <c r="BF116"/>
  <c r="BE116"/>
  <c r="BD116"/>
  <c r="AX116"/>
  <c r="AR116"/>
  <c r="AQ116"/>
  <c r="AP116"/>
  <c r="BG115"/>
  <c r="BF115"/>
  <c r="BE115"/>
  <c r="BD115"/>
  <c r="AX115"/>
  <c r="AR115"/>
  <c r="AQ115"/>
  <c r="AP115"/>
  <c r="BG114"/>
  <c r="BF114"/>
  <c r="BE114"/>
  <c r="BD114"/>
  <c r="AX114"/>
  <c r="AR114"/>
  <c r="AQ114"/>
  <c r="AP114"/>
  <c r="BG113"/>
  <c r="BF113"/>
  <c r="BE113"/>
  <c r="BD113"/>
  <c r="AX113"/>
  <c r="AR113"/>
  <c r="AQ113"/>
  <c r="AP113"/>
  <c r="BG112"/>
  <c r="BF112"/>
  <c r="BE112"/>
  <c r="BD112"/>
  <c r="AX112"/>
  <c r="AR112"/>
  <c r="AQ112"/>
  <c r="AP112"/>
  <c r="BG111"/>
  <c r="BF111"/>
  <c r="BE111"/>
  <c r="BD111"/>
  <c r="AX111"/>
  <c r="AR111"/>
  <c r="AQ111"/>
  <c r="AP111"/>
  <c r="BG110"/>
  <c r="BF110"/>
  <c r="BE110"/>
  <c r="BD110"/>
  <c r="AX110"/>
  <c r="AR110"/>
  <c r="AQ110"/>
  <c r="AP110"/>
  <c r="BG109"/>
  <c r="BF109"/>
  <c r="BE109"/>
  <c r="BD109"/>
  <c r="AX109"/>
  <c r="AR109"/>
  <c r="AQ109"/>
  <c r="AP109"/>
  <c r="BG108"/>
  <c r="BF108"/>
  <c r="BE108"/>
  <c r="BD108"/>
  <c r="AX108"/>
  <c r="AR108"/>
  <c r="AQ108"/>
  <c r="AP108"/>
  <c r="BG107"/>
  <c r="BF107"/>
  <c r="BE107"/>
  <c r="BD107"/>
  <c r="AX107"/>
  <c r="AR107"/>
  <c r="AQ107"/>
  <c r="AP107"/>
  <c r="BG106"/>
  <c r="BF106"/>
  <c r="BE106"/>
  <c r="BD106"/>
  <c r="AX106"/>
  <c r="AR106"/>
  <c r="AQ106"/>
  <c r="AP106"/>
  <c r="BG105"/>
  <c r="BF105"/>
  <c r="BE105"/>
  <c r="BD105"/>
  <c r="AX105"/>
  <c r="AR105"/>
  <c r="AQ105"/>
  <c r="AP105"/>
  <c r="BG104"/>
  <c r="BF104"/>
  <c r="BE104"/>
  <c r="BD104"/>
  <c r="AX104"/>
  <c r="AR104"/>
  <c r="AQ104"/>
  <c r="AP104"/>
  <c r="BG103"/>
  <c r="BF103"/>
  <c r="BE103"/>
  <c r="BD103"/>
  <c r="AX103"/>
  <c r="AR103"/>
  <c r="AQ103"/>
  <c r="AP103"/>
  <c r="BG102"/>
  <c r="BF102"/>
  <c r="BE102"/>
  <c r="BD102"/>
  <c r="AX102"/>
  <c r="AR102"/>
  <c r="AQ102"/>
  <c r="AP102"/>
  <c r="BG101"/>
  <c r="BF101"/>
  <c r="BE101"/>
  <c r="BD101"/>
  <c r="AX101"/>
  <c r="AR101"/>
  <c r="AQ101"/>
  <c r="AP101"/>
  <c r="BG100"/>
  <c r="BF100"/>
  <c r="BE100"/>
  <c r="BD100"/>
  <c r="AX100"/>
  <c r="AR100"/>
  <c r="AQ100"/>
  <c r="AP100"/>
  <c r="BG99"/>
  <c r="BF99"/>
  <c r="BE99"/>
  <c r="BD99"/>
  <c r="AX99"/>
  <c r="AR99"/>
  <c r="AQ99"/>
  <c r="AP99"/>
  <c r="BG98"/>
  <c r="BF98"/>
  <c r="BE98"/>
  <c r="BD98"/>
  <c r="AX98"/>
  <c r="AR98"/>
  <c r="AQ98"/>
  <c r="AP98"/>
  <c r="BG97"/>
  <c r="BF97"/>
  <c r="BE97"/>
  <c r="BD97"/>
  <c r="AX97"/>
  <c r="AR97"/>
  <c r="AQ97"/>
  <c r="AP97"/>
  <c r="BG96"/>
  <c r="BF96"/>
  <c r="BE96"/>
  <c r="BD96"/>
  <c r="AX96"/>
  <c r="AR96"/>
  <c r="AQ96"/>
  <c r="AP96"/>
  <c r="BG95"/>
  <c r="BF95"/>
  <c r="BE95"/>
  <c r="BD95"/>
  <c r="AX95"/>
  <c r="AR95"/>
  <c r="AQ95"/>
  <c r="AP95"/>
  <c r="BG94"/>
  <c r="BF94"/>
  <c r="BE94"/>
  <c r="BD94"/>
  <c r="AX94"/>
  <c r="AR94"/>
  <c r="AQ94"/>
  <c r="AP94"/>
  <c r="BG93"/>
  <c r="BF93"/>
  <c r="BE93"/>
  <c r="BD93"/>
  <c r="AX93"/>
  <c r="AR93"/>
  <c r="AQ93"/>
  <c r="AP93"/>
  <c r="BG92"/>
  <c r="BF92"/>
  <c r="BE92"/>
  <c r="BD92"/>
  <c r="AX92"/>
  <c r="AR92"/>
  <c r="AQ92"/>
  <c r="AP92"/>
  <c r="BG91"/>
  <c r="BF91"/>
  <c r="BE91"/>
  <c r="BD91"/>
  <c r="AX91"/>
  <c r="AR91"/>
  <c r="AQ91"/>
  <c r="AP91"/>
  <c r="BG90"/>
  <c r="BF90"/>
  <c r="BE90"/>
  <c r="BD90"/>
  <c r="AX90"/>
  <c r="AR90"/>
  <c r="AQ90"/>
  <c r="AP90"/>
  <c r="BG89"/>
  <c r="BF89"/>
  <c r="BE89"/>
  <c r="BD89"/>
  <c r="AX89"/>
  <c r="AR89"/>
  <c r="AQ89"/>
  <c r="AP89"/>
  <c r="BG88"/>
  <c r="BF88"/>
  <c r="BE88"/>
  <c r="BD88"/>
  <c r="AX88"/>
  <c r="AR88"/>
  <c r="AQ88"/>
  <c r="AP88"/>
  <c r="BG87"/>
  <c r="BF87"/>
  <c r="BE87"/>
  <c r="BD87"/>
  <c r="AX87"/>
  <c r="AR87"/>
  <c r="AQ87"/>
  <c r="AP87"/>
  <c r="BG86"/>
  <c r="BF86"/>
  <c r="BE86"/>
  <c r="BD86"/>
  <c r="AX86"/>
  <c r="AR86"/>
  <c r="AQ86"/>
  <c r="AP86"/>
  <c r="BG85"/>
  <c r="BF85"/>
  <c r="BE85"/>
  <c r="BD85"/>
  <c r="AX85"/>
  <c r="AR85"/>
  <c r="AQ85"/>
  <c r="AP85"/>
  <c r="BG84"/>
  <c r="BF84"/>
  <c r="BE84"/>
  <c r="BD84"/>
  <c r="AX84"/>
  <c r="AR84"/>
  <c r="AQ84"/>
  <c r="AP84"/>
  <c r="BG83"/>
  <c r="BF83"/>
  <c r="BE83"/>
  <c r="BD83"/>
  <c r="AX83"/>
  <c r="AR83"/>
  <c r="AQ83"/>
  <c r="AP83"/>
  <c r="BG82"/>
  <c r="BF82"/>
  <c r="BE82"/>
  <c r="BD82"/>
  <c r="AX82"/>
  <c r="AR82"/>
  <c r="AQ82"/>
  <c r="AP82"/>
  <c r="BG81"/>
  <c r="BF81"/>
  <c r="BE81"/>
  <c r="BD81"/>
  <c r="AX81"/>
  <c r="AR81"/>
  <c r="AQ81"/>
  <c r="AP81"/>
  <c r="BG80"/>
  <c r="BF80"/>
  <c r="BE80"/>
  <c r="BD80"/>
  <c r="AX80"/>
  <c r="AR80"/>
  <c r="AQ80"/>
  <c r="AP80"/>
  <c r="BG79"/>
  <c r="BF79"/>
  <c r="BE79"/>
  <c r="BD79"/>
  <c r="AX79"/>
  <c r="AR79"/>
  <c r="AQ79"/>
  <c r="AP79"/>
  <c r="BG78"/>
  <c r="BF78"/>
  <c r="BE78"/>
  <c r="BD78"/>
  <c r="AX78"/>
  <c r="AR78"/>
  <c r="AQ78"/>
  <c r="AP78"/>
  <c r="BG77"/>
  <c r="BF77"/>
  <c r="BE77"/>
  <c r="BD77"/>
  <c r="AX77"/>
  <c r="AR77"/>
  <c r="AQ77"/>
  <c r="AP77"/>
  <c r="BG76"/>
  <c r="BF76"/>
  <c r="BE76"/>
  <c r="BD76"/>
  <c r="AX76"/>
  <c r="AR76"/>
  <c r="AQ76"/>
  <c r="AP76"/>
  <c r="BF75"/>
  <c r="BE75"/>
  <c r="BG75" s="1"/>
  <c r="BD75"/>
  <c r="AX75"/>
  <c r="AQ75"/>
  <c r="AP75"/>
  <c r="AR75" s="1"/>
  <c r="BF74"/>
  <c r="BE74"/>
  <c r="BG74" s="1"/>
  <c r="BD74"/>
  <c r="AX74"/>
  <c r="AQ74"/>
  <c r="AP74"/>
  <c r="AR74" s="1"/>
  <c r="BF73"/>
  <c r="BE73"/>
  <c r="BG73" s="1"/>
  <c r="BD73"/>
  <c r="AX73"/>
  <c r="AQ73"/>
  <c r="AP73"/>
  <c r="AR73" s="1"/>
  <c r="BF72"/>
  <c r="BE72"/>
  <c r="BG72" s="1"/>
  <c r="BD72"/>
  <c r="AX72"/>
  <c r="AQ72"/>
  <c r="AP72"/>
  <c r="AR72" s="1"/>
  <c r="BF71"/>
  <c r="BE71"/>
  <c r="BG71" s="1"/>
  <c r="BD71"/>
  <c r="AX71"/>
  <c r="AQ71"/>
  <c r="AP71"/>
  <c r="AR71" s="1"/>
  <c r="BF70"/>
  <c r="BE70"/>
  <c r="BG70" s="1"/>
  <c r="BD70"/>
  <c r="AX70"/>
  <c r="AQ70"/>
  <c r="AP70"/>
  <c r="AR70" s="1"/>
  <c r="BF69"/>
  <c r="BE69"/>
  <c r="BG69" s="1"/>
  <c r="BD69"/>
  <c r="AX69"/>
  <c r="AQ69"/>
  <c r="AP69"/>
  <c r="AR69" s="1"/>
  <c r="BF68"/>
  <c r="BE68"/>
  <c r="BG68" s="1"/>
  <c r="BD68"/>
  <c r="AX68"/>
  <c r="AQ68"/>
  <c r="AP68"/>
  <c r="AR68" s="1"/>
  <c r="BF67"/>
  <c r="BE67"/>
  <c r="BG67" s="1"/>
  <c r="BD67"/>
  <c r="AX67"/>
  <c r="AQ67"/>
  <c r="AP67"/>
  <c r="AR67" s="1"/>
  <c r="BF66"/>
  <c r="BE66"/>
  <c r="BG66" s="1"/>
  <c r="BD66"/>
  <c r="AX66"/>
  <c r="AQ66"/>
  <c r="AP66"/>
  <c r="AR66" s="1"/>
  <c r="BF65"/>
  <c r="BE65"/>
  <c r="BG65" s="1"/>
  <c r="BD65"/>
  <c r="AX65"/>
  <c r="AQ65"/>
  <c r="AP65"/>
  <c r="AR65" s="1"/>
  <c r="BF64"/>
  <c r="BE64"/>
  <c r="BG64" s="1"/>
  <c r="BD64"/>
  <c r="AQ64"/>
  <c r="AP64"/>
  <c r="BF63"/>
  <c r="BE63"/>
  <c r="BG63" s="1"/>
  <c r="BD63"/>
  <c r="AQ63"/>
  <c r="AP63"/>
  <c r="BF62"/>
  <c r="BE62"/>
  <c r="BG62" s="1"/>
  <c r="BD62"/>
  <c r="AQ62"/>
  <c r="AP62"/>
  <c r="BF61"/>
  <c r="BE61"/>
  <c r="BG61" s="1"/>
  <c r="BD61"/>
  <c r="AQ61"/>
  <c r="AP61"/>
  <c r="BF60"/>
  <c r="BE60"/>
  <c r="BG60" s="1"/>
  <c r="BD60"/>
  <c r="AQ60"/>
  <c r="AP60"/>
  <c r="BF59"/>
  <c r="BE59"/>
  <c r="BG59" s="1"/>
  <c r="BD59"/>
  <c r="AQ59"/>
  <c r="AP59"/>
  <c r="BF58"/>
  <c r="BE58"/>
  <c r="BG58" s="1"/>
  <c r="BD58"/>
  <c r="AQ58"/>
  <c r="AP58"/>
  <c r="BF57"/>
  <c r="BE57"/>
  <c r="BG57" s="1"/>
  <c r="BD57"/>
  <c r="AQ57"/>
  <c r="AP57"/>
  <c r="BF56"/>
  <c r="BE56"/>
  <c r="BG56" s="1"/>
  <c r="BD56"/>
  <c r="AQ56"/>
  <c r="AP56"/>
  <c r="BF55"/>
  <c r="BE55"/>
  <c r="BG55" s="1"/>
  <c r="BD55"/>
  <c r="AQ55"/>
  <c r="AP55"/>
  <c r="BF54"/>
  <c r="BE54"/>
  <c r="BG54" s="1"/>
  <c r="BD54"/>
  <c r="AQ54"/>
  <c r="AP54"/>
  <c r="BF53"/>
  <c r="BE53"/>
  <c r="BG53" s="1"/>
  <c r="BD53"/>
  <c r="AQ53"/>
  <c r="AP53"/>
  <c r="BF52"/>
  <c r="BE52"/>
  <c r="BG52" s="1"/>
  <c r="BD52"/>
  <c r="AQ52"/>
  <c r="AP52"/>
  <c r="BF51"/>
  <c r="BE51"/>
  <c r="BG51" s="1"/>
  <c r="BD51"/>
  <c r="AQ51"/>
  <c r="AP51"/>
  <c r="BF50"/>
  <c r="BE50"/>
  <c r="BG50" s="1"/>
  <c r="BD50"/>
  <c r="AQ50"/>
  <c r="AP50"/>
  <c r="BF49"/>
  <c r="BE49"/>
  <c r="BG49" s="1"/>
  <c r="BD49"/>
  <c r="AX49"/>
  <c r="AQ49"/>
  <c r="AP49"/>
  <c r="BF48"/>
  <c r="BE48"/>
  <c r="BG48" s="1"/>
  <c r="BD48"/>
  <c r="AQ48"/>
  <c r="AP48"/>
  <c r="BF47"/>
  <c r="BE47"/>
  <c r="BG47" s="1"/>
  <c r="BD47"/>
  <c r="AX47"/>
  <c r="AQ47"/>
  <c r="AP47"/>
  <c r="BF46"/>
  <c r="BE46"/>
  <c r="BG46" s="1"/>
  <c r="BD46"/>
  <c r="AX46"/>
  <c r="AQ46"/>
  <c r="AP46"/>
  <c r="BF45"/>
  <c r="BE45"/>
  <c r="BG45" s="1"/>
  <c r="BD45"/>
  <c r="AX45"/>
  <c r="AQ45"/>
  <c r="AP45"/>
  <c r="BF44"/>
  <c r="BE44"/>
  <c r="BG44" s="1"/>
  <c r="BD44"/>
  <c r="AX44"/>
  <c r="AQ44"/>
  <c r="AP44"/>
  <c r="BF43"/>
  <c r="BE43"/>
  <c r="BG43" s="1"/>
  <c r="BD43"/>
  <c r="AX43"/>
  <c r="AQ43"/>
  <c r="AP43"/>
  <c r="BF42"/>
  <c r="BE42"/>
  <c r="BG42" s="1"/>
  <c r="BD42"/>
  <c r="AX42"/>
  <c r="AQ42"/>
  <c r="AP42"/>
  <c r="BF41"/>
  <c r="BE41"/>
  <c r="BG41" s="1"/>
  <c r="BD41"/>
  <c r="AX41"/>
  <c r="AQ41"/>
  <c r="AP41"/>
  <c r="BF40"/>
  <c r="BE40"/>
  <c r="BG40" s="1"/>
  <c r="BD40"/>
  <c r="AX40"/>
  <c r="AQ40"/>
  <c r="AP40"/>
  <c r="BF39"/>
  <c r="BE39"/>
  <c r="BG39" s="1"/>
  <c r="BD39"/>
  <c r="AX39"/>
  <c r="AQ39"/>
  <c r="AP39"/>
  <c r="BF38"/>
  <c r="BE38"/>
  <c r="BG38" s="1"/>
  <c r="AQ38"/>
  <c r="AP38"/>
  <c r="BF37"/>
  <c r="BE37"/>
  <c r="BG37" s="1"/>
  <c r="AQ37"/>
  <c r="AP37"/>
  <c r="BF36"/>
  <c r="BE36"/>
  <c r="BG36" s="1"/>
  <c r="AQ36"/>
  <c r="AP36"/>
  <c r="BF35"/>
  <c r="BE35"/>
  <c r="BG35" s="1"/>
  <c r="AQ35"/>
  <c r="AP35"/>
  <c r="BF34"/>
  <c r="BE34"/>
  <c r="BG34" s="1"/>
  <c r="AX34"/>
  <c r="AQ34"/>
  <c r="AP34"/>
  <c r="BF33"/>
  <c r="BE33"/>
  <c r="BG33" s="1"/>
  <c r="AQ33"/>
  <c r="AP33"/>
  <c r="BF32"/>
  <c r="BE32"/>
  <c r="BG32" s="1"/>
  <c r="AQ32"/>
  <c r="AP32"/>
  <c r="BF31"/>
  <c r="BE31"/>
  <c r="BG31" s="1"/>
  <c r="AQ31"/>
  <c r="AP31"/>
  <c r="BF30"/>
  <c r="BE30"/>
  <c r="BG30" s="1"/>
  <c r="BD30"/>
  <c r="AX30"/>
  <c r="AQ30"/>
  <c r="AP30"/>
  <c r="BF29"/>
  <c r="BE29"/>
  <c r="BG29" s="1"/>
  <c r="BB29"/>
  <c r="AZ29"/>
  <c r="AQ29"/>
  <c r="AP29"/>
  <c r="BF28"/>
  <c r="BE28"/>
  <c r="BG28" s="1"/>
  <c r="BB28"/>
  <c r="AZ28"/>
  <c r="AQ28"/>
  <c r="AP28"/>
  <c r="BF27"/>
  <c r="BE27"/>
  <c r="BG27" s="1"/>
  <c r="BB27"/>
  <c r="AZ27"/>
  <c r="AQ27"/>
  <c r="AP27"/>
  <c r="BF26"/>
  <c r="BE26"/>
  <c r="BG26" s="1"/>
  <c r="BB26"/>
  <c r="AZ26"/>
  <c r="AX26"/>
  <c r="AQ26"/>
  <c r="AP26"/>
  <c r="AR26" s="1"/>
  <c r="BF25"/>
  <c r="BE25"/>
  <c r="BG25" s="1"/>
  <c r="BB25"/>
  <c r="AZ25"/>
  <c r="AQ25"/>
  <c r="AP25"/>
  <c r="BF24"/>
  <c r="BE24"/>
  <c r="BG24" s="1"/>
  <c r="BB24"/>
  <c r="AZ24"/>
  <c r="AQ24"/>
  <c r="AP24"/>
  <c r="BF23"/>
  <c r="BE23"/>
  <c r="BG23" s="1"/>
  <c r="BB23"/>
  <c r="AZ23"/>
  <c r="AQ23"/>
  <c r="AP23"/>
  <c r="BF22"/>
  <c r="BE22"/>
  <c r="BG22" s="1"/>
  <c r="BB22"/>
  <c r="AZ22"/>
  <c r="AQ22"/>
  <c r="AP22"/>
  <c r="BF21"/>
  <c r="BE21"/>
  <c r="BG21" s="1"/>
  <c r="BB21"/>
  <c r="AZ21"/>
  <c r="AQ21"/>
  <c r="AP21"/>
  <c r="BF20"/>
  <c r="BE20"/>
  <c r="BG20" s="1"/>
  <c r="BB20"/>
  <c r="AZ20"/>
  <c r="AQ20"/>
  <c r="AP20"/>
  <c r="BF19"/>
  <c r="BE19"/>
  <c r="BG19" s="1"/>
  <c r="BB19"/>
  <c r="AZ19"/>
  <c r="AQ19"/>
  <c r="AP19"/>
  <c r="BF18"/>
  <c r="BE18"/>
  <c r="BG18" s="1"/>
  <c r="BB18"/>
  <c r="BD18" s="1"/>
  <c r="AZ18"/>
  <c r="AQ18"/>
  <c r="AP18"/>
  <c r="BF17"/>
  <c r="BE17"/>
  <c r="BG17" s="1"/>
  <c r="BB17"/>
  <c r="BD17" s="1"/>
  <c r="AZ17"/>
  <c r="AQ17"/>
  <c r="AP17"/>
  <c r="BF16"/>
  <c r="BE16"/>
  <c r="BG16" s="1"/>
  <c r="BB16"/>
  <c r="AZ16"/>
  <c r="AQ16"/>
  <c r="AP16"/>
  <c r="BF15"/>
  <c r="BE15"/>
  <c r="BG15" s="1"/>
  <c r="BB15"/>
  <c r="AZ15"/>
  <c r="AQ15"/>
  <c r="AP15"/>
  <c r="BF14"/>
  <c r="BE14"/>
  <c r="BG14" s="1"/>
  <c r="BB14"/>
  <c r="AZ14"/>
  <c r="AQ14"/>
  <c r="AP14"/>
  <c r="BF13"/>
  <c r="BE13"/>
  <c r="BG13" s="1"/>
  <c r="BB13"/>
  <c r="AZ13"/>
  <c r="AQ13"/>
  <c r="AP13"/>
  <c r="BF12"/>
  <c r="BE12"/>
  <c r="BG12" s="1"/>
  <c r="BB12"/>
  <c r="AZ12"/>
  <c r="AQ12"/>
  <c r="AP12"/>
  <c r="BF11"/>
  <c r="BE11"/>
  <c r="BG11" s="1"/>
  <c r="BC11"/>
  <c r="BB11"/>
  <c r="AZ11"/>
  <c r="AY11"/>
  <c r="AW11"/>
  <c r="AV11"/>
  <c r="AT11"/>
  <c r="AS11"/>
  <c r="AQ11"/>
  <c r="AP11"/>
  <c r="BD38" l="1"/>
  <c r="BD37"/>
  <c r="BD36"/>
  <c r="BD34"/>
  <c r="BD35"/>
  <c r="BD33"/>
  <c r="BD31"/>
  <c r="BD32"/>
  <c r="BD29"/>
  <c r="BD28"/>
  <c r="BD27"/>
  <c r="AX25"/>
  <c r="BD25"/>
  <c r="BD24"/>
  <c r="AX22"/>
  <c r="BD22"/>
  <c r="AX23"/>
  <c r="BD23"/>
  <c r="BD21"/>
  <c r="AX21"/>
  <c r="AX20"/>
  <c r="BD20"/>
  <c r="BD19"/>
  <c r="AX19"/>
  <c r="BD11"/>
  <c r="AX12"/>
  <c r="BD12"/>
  <c r="AX13"/>
  <c r="BD13"/>
  <c r="AX14"/>
  <c r="BD14"/>
  <c r="AX15"/>
  <c r="BD15"/>
  <c r="BD16"/>
  <c r="BD26"/>
  <c r="AX38"/>
  <c r="AX37"/>
  <c r="AX36"/>
  <c r="AX35"/>
  <c r="AX33"/>
  <c r="AX32"/>
  <c r="AX31"/>
  <c r="AX29"/>
  <c r="AX28"/>
  <c r="AX27"/>
  <c r="AX24"/>
  <c r="AX17"/>
  <c r="AX18"/>
  <c r="AX16"/>
  <c r="AR22"/>
  <c r="AR24"/>
  <c r="AX11"/>
  <c r="BA11"/>
  <c r="AR45"/>
  <c r="AR46"/>
  <c r="AR25"/>
  <c r="AR47"/>
  <c r="AR48"/>
  <c r="AX48"/>
  <c r="AR51"/>
  <c r="AX51"/>
  <c r="AR53"/>
  <c r="AX53"/>
  <c r="AR54"/>
  <c r="AX54"/>
  <c r="AR58"/>
  <c r="AR60"/>
  <c r="AX60"/>
  <c r="AR31"/>
  <c r="AR33"/>
  <c r="AR23"/>
  <c r="AR29"/>
  <c r="AR30"/>
  <c r="AR38"/>
  <c r="AR14"/>
  <c r="AR15"/>
  <c r="AR18"/>
  <c r="AR20"/>
  <c r="AR27"/>
  <c r="AR37"/>
  <c r="AR36"/>
  <c r="AR35"/>
  <c r="AR34"/>
  <c r="AR32"/>
  <c r="AR28"/>
  <c r="AR21"/>
  <c r="AR19"/>
  <c r="AR17"/>
  <c r="AR16"/>
  <c r="AR13"/>
  <c r="AR12"/>
  <c r="AU11"/>
  <c r="AR11"/>
  <c r="BA154"/>
  <c r="BF154" s="1"/>
  <c r="BA152"/>
  <c r="BF152" s="1"/>
  <c r="BA155"/>
  <c r="BF155" s="1"/>
  <c r="BA153"/>
  <c r="BF153" s="1"/>
  <c r="BA151"/>
  <c r="BF151" s="1"/>
  <c r="AZ155"/>
  <c r="BE155" s="1"/>
  <c r="AZ154"/>
  <c r="BE154" s="1"/>
  <c r="AZ153"/>
  <c r="BE153" s="1"/>
  <c r="AZ152"/>
  <c r="BE152" s="1"/>
  <c r="AZ151"/>
  <c r="BE151" s="1"/>
  <c r="AR64"/>
  <c r="AX64"/>
  <c r="AX63"/>
  <c r="AR63"/>
  <c r="AR62"/>
  <c r="AX62"/>
  <c r="AX61"/>
  <c r="AR61"/>
  <c r="AX59"/>
  <c r="AR59"/>
  <c r="AX58"/>
  <c r="AR57"/>
  <c r="AX57"/>
  <c r="AR56"/>
  <c r="AX56"/>
  <c r="AX55"/>
  <c r="AR55"/>
  <c r="AR52"/>
  <c r="AX52"/>
  <c r="AR50"/>
  <c r="AX50"/>
  <c r="AR49"/>
  <c r="AR44"/>
  <c r="AR43"/>
  <c r="AR42"/>
  <c r="AR41"/>
  <c r="AR40"/>
  <c r="AY175"/>
  <c r="BC175"/>
  <c r="BB175"/>
  <c r="AR39"/>
  <c r="AW175"/>
  <c r="BH175"/>
  <c r="AV175"/>
  <c r="AZ175"/>
  <c r="BD175"/>
  <c r="BG147"/>
  <c r="BG146"/>
  <c r="BD146" l="1"/>
  <c r="BD147"/>
  <c r="AX147"/>
  <c r="AX146"/>
  <c r="AR147"/>
  <c r="BA147"/>
  <c r="AR146"/>
  <c r="AU146"/>
  <c r="AU147"/>
  <c r="BA146"/>
  <c r="BD148" l="1"/>
  <c r="AY155" s="1"/>
  <c r="BD155" s="1"/>
  <c r="BG155" s="1"/>
  <c r="AX148"/>
  <c r="AY153" s="1"/>
  <c r="BB153" s="1"/>
  <c r="BE171" s="1"/>
  <c r="AR148"/>
  <c r="AY151" s="1"/>
  <c r="BB151" s="1"/>
  <c r="BA148"/>
  <c r="AY154" s="1"/>
  <c r="BB154" s="1"/>
  <c r="AX172" s="1"/>
  <c r="AX175" s="1"/>
  <c r="AU148"/>
  <c r="AY152" s="1"/>
  <c r="BB152" s="1"/>
  <c r="BE170" s="1"/>
  <c r="BB155" l="1"/>
  <c r="AU173" s="1"/>
  <c r="BD153"/>
  <c r="BG153" s="1"/>
  <c r="BF171"/>
  <c r="AT171"/>
  <c r="BG171"/>
  <c r="AU171"/>
  <c r="BD151"/>
  <c r="BG151" s="1"/>
  <c r="BD154"/>
  <c r="BG154" s="1"/>
  <c r="AT170"/>
  <c r="BG170"/>
  <c r="AU170"/>
  <c r="BF170"/>
  <c r="AT172"/>
  <c r="BD152"/>
  <c r="BG152" s="1"/>
  <c r="BG172"/>
  <c r="BE172"/>
  <c r="AU172"/>
  <c r="BF172"/>
  <c r="BF173" l="1"/>
  <c r="BF175" s="1"/>
  <c r="BB156"/>
  <c r="AT173"/>
  <c r="AT175" s="1"/>
  <c r="BG173"/>
  <c r="BG175" s="1"/>
  <c r="BE173"/>
  <c r="BE175" s="1"/>
  <c r="AU175"/>
</calcChain>
</file>

<file path=xl/sharedStrings.xml><?xml version="1.0" encoding="utf-8"?>
<sst xmlns="http://schemas.openxmlformats.org/spreadsheetml/2006/main" count="305" uniqueCount="175">
  <si>
    <t>AY : 2020-21</t>
  </si>
  <si>
    <t>CIE ATTAINMENT</t>
  </si>
  <si>
    <t>Sr. No.</t>
  </si>
  <si>
    <t>STUDENT NAME</t>
  </si>
  <si>
    <t>USN</t>
  </si>
  <si>
    <t>CIE-1</t>
  </si>
  <si>
    <t>CIE-2</t>
  </si>
  <si>
    <t>CIE-3</t>
  </si>
  <si>
    <t>ASSIGNMENT</t>
  </si>
  <si>
    <t>SEE</t>
  </si>
  <si>
    <t>CO1</t>
  </si>
  <si>
    <t>CO2</t>
  </si>
  <si>
    <t>CO3</t>
  </si>
  <si>
    <t>CO4</t>
  </si>
  <si>
    <t>CO5</t>
  </si>
  <si>
    <t>CO6</t>
  </si>
  <si>
    <t>Question Number</t>
  </si>
  <si>
    <t>Q(1)</t>
  </si>
  <si>
    <t>Q(2)</t>
  </si>
  <si>
    <t>Q(3)</t>
  </si>
  <si>
    <t xml:space="preserve">Q(4) </t>
  </si>
  <si>
    <t>Q(4)</t>
  </si>
  <si>
    <t>COs</t>
  </si>
  <si>
    <t>Scored</t>
  </si>
  <si>
    <t>Attempted</t>
  </si>
  <si>
    <t>Percentage</t>
  </si>
  <si>
    <t>Question Sub division Number</t>
  </si>
  <si>
    <t>A</t>
  </si>
  <si>
    <t>B</t>
  </si>
  <si>
    <t>C</t>
  </si>
  <si>
    <t>Maximum marks</t>
  </si>
  <si>
    <t>Adithya Sheelvant</t>
  </si>
  <si>
    <t>3GN18EC001</t>
  </si>
  <si>
    <t>Aishwarya Chidguppikar</t>
  </si>
  <si>
    <t>3GN18EC003</t>
  </si>
  <si>
    <t>Akshata Patil</t>
  </si>
  <si>
    <t>3GN18EC004</t>
  </si>
  <si>
    <t>Ameeth Parshetty</t>
  </si>
  <si>
    <t>3GN18EC006</t>
  </si>
  <si>
    <t>Ammara Firdous</t>
  </si>
  <si>
    <t>3GN18EC007</t>
  </si>
  <si>
    <t>Archana</t>
  </si>
  <si>
    <t>3GN18EC008</t>
  </si>
  <si>
    <t>Asha</t>
  </si>
  <si>
    <t>3GN18EC009</t>
  </si>
  <si>
    <t>Bhavya</t>
  </si>
  <si>
    <t>3GN18EC011</t>
  </si>
  <si>
    <t>Divya</t>
  </si>
  <si>
    <t>3GN18EC012</t>
  </si>
  <si>
    <t>Gadgi Vishal</t>
  </si>
  <si>
    <t>3GN18EC013</t>
  </si>
  <si>
    <t>Jyothika</t>
  </si>
  <si>
    <t>3GN18EC014</t>
  </si>
  <si>
    <t>Kavya</t>
  </si>
  <si>
    <t>3GN18EC015</t>
  </si>
  <si>
    <t>Kosgi Vinay Kumar</t>
  </si>
  <si>
    <t>3GN18EC016</t>
  </si>
  <si>
    <t>Mahima Starlin</t>
  </si>
  <si>
    <t>3GN18EC018</t>
  </si>
  <si>
    <t>Md Afnan Musaib</t>
  </si>
  <si>
    <t>3GN18EC019</t>
  </si>
  <si>
    <t>Md Azharuddin</t>
  </si>
  <si>
    <t>3GN18EC020</t>
  </si>
  <si>
    <t>Muzammil Basharath</t>
  </si>
  <si>
    <t>3GN18EC021</t>
  </si>
  <si>
    <t>Nagaraj Biradar</t>
  </si>
  <si>
    <t>3GN18EC022</t>
  </si>
  <si>
    <t>P Gowri</t>
  </si>
  <si>
    <t>3GN18EC024</t>
  </si>
  <si>
    <t>Pahuljeet Kaur</t>
  </si>
  <si>
    <t>3GN18EC025</t>
  </si>
  <si>
    <t>Pallavi B</t>
  </si>
  <si>
    <t>3GN18EC027</t>
  </si>
  <si>
    <t>Pooja</t>
  </si>
  <si>
    <t>3GN18EC028</t>
  </si>
  <si>
    <t>Priyanka</t>
  </si>
  <si>
    <t>3GN18EC029</t>
  </si>
  <si>
    <t>GOPAL</t>
  </si>
  <si>
    <t>3GN19EC400</t>
  </si>
  <si>
    <t>Humera Fatima</t>
  </si>
  <si>
    <t>3GN19EC401</t>
  </si>
  <si>
    <t>Pratiksha</t>
  </si>
  <si>
    <t>3GN19EC402</t>
  </si>
  <si>
    <t>Samreen Sultana</t>
  </si>
  <si>
    <t>3GN19EC403</t>
  </si>
  <si>
    <t>Shivkant Patil</t>
  </si>
  <si>
    <t>3GN19EC404</t>
  </si>
  <si>
    <t>RABIYA BASREEN</t>
  </si>
  <si>
    <t>3GN18EC032</t>
  </si>
  <si>
    <t>RAHUL SHAMBHU</t>
  </si>
  <si>
    <t>3GN18EC033</t>
  </si>
  <si>
    <t>REKHA</t>
  </si>
  <si>
    <t>3GN18EC034</t>
  </si>
  <si>
    <t>ROHINI</t>
  </si>
  <si>
    <t>3GN18EC035</t>
  </si>
  <si>
    <t>ROHIT</t>
  </si>
  <si>
    <t>3GN18EC036</t>
  </si>
  <si>
    <t>3GN18EC037</t>
  </si>
  <si>
    <t>SABA YASMEEN</t>
  </si>
  <si>
    <t>3GN18EC038</t>
  </si>
  <si>
    <t>SAHIL SARSAR</t>
  </si>
  <si>
    <t>3GN18EC039</t>
  </si>
  <si>
    <t>SHAGUFTA NAAZ</t>
  </si>
  <si>
    <t>3GN18EC041</t>
  </si>
  <si>
    <t>SHESHADRI A</t>
  </si>
  <si>
    <t>3GN18EC042</t>
  </si>
  <si>
    <t>SHREELATA</t>
  </si>
  <si>
    <t>3GN18EC043</t>
  </si>
  <si>
    <t>SHRUTI NAGANNE</t>
  </si>
  <si>
    <t>3GN18EC044</t>
  </si>
  <si>
    <t>SHWETA WADEKAR</t>
  </si>
  <si>
    <t>3GN18EC045</t>
  </si>
  <si>
    <t>SHWETA</t>
  </si>
  <si>
    <t>3GN18EC046</t>
  </si>
  <si>
    <t>SIDDRAMAPPA LAMBU</t>
  </si>
  <si>
    <t>3GN18EC047</t>
  </si>
  <si>
    <t>SNEHA EKLURE</t>
  </si>
  <si>
    <t>3GN18EC048</t>
  </si>
  <si>
    <t xml:space="preserve">SNEHA P  </t>
  </si>
  <si>
    <t>3GN18EC049</t>
  </si>
  <si>
    <t>SUDEEP SHERIKAR</t>
  </si>
  <si>
    <t>3GN18EC050</t>
  </si>
  <si>
    <t>SUDHARANI</t>
  </si>
  <si>
    <t>3GN18EC051</t>
  </si>
  <si>
    <t>SUMA</t>
  </si>
  <si>
    <t>3GN18EC052</t>
  </si>
  <si>
    <t>SUNEETA</t>
  </si>
  <si>
    <t>3GN18EC053</t>
  </si>
  <si>
    <t>SUSHMITA</t>
  </si>
  <si>
    <t>3GN18EC055</t>
  </si>
  <si>
    <t>UMMEAIMAN</t>
  </si>
  <si>
    <t>3GN18EC056</t>
  </si>
  <si>
    <t>USHA RANI</t>
  </si>
  <si>
    <t>3GN18EC057</t>
  </si>
  <si>
    <t>VAISHNAVI SINDOL</t>
  </si>
  <si>
    <t>3GN18EC058</t>
  </si>
  <si>
    <t>VEERESH BAGALE</t>
  </si>
  <si>
    <t>3GN18EC059</t>
  </si>
  <si>
    <t>No of students appeared</t>
  </si>
  <si>
    <t>No of students more than threshhold of 45%</t>
  </si>
  <si>
    <t>CO attainment</t>
  </si>
  <si>
    <t>%</t>
  </si>
  <si>
    <t>level</t>
  </si>
  <si>
    <t>CO</t>
  </si>
  <si>
    <t>IAT</t>
  </si>
  <si>
    <t>Average</t>
  </si>
  <si>
    <t>CIE</t>
  </si>
  <si>
    <t>&gt;70</t>
  </si>
  <si>
    <t>&gt;60</t>
  </si>
  <si>
    <t>&gt;50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</si>
  <si>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</si>
  <si>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</si>
  <si>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</si>
  <si>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</si>
  <si>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</si>
  <si>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</si>
  <si>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</si>
  <si>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</si>
  <si>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</si>
  <si>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</si>
  <si>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</si>
  <si>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</si>
  <si>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</si>
  <si>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</si>
  <si>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</si>
  <si>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AVERAGE</t>
  </si>
  <si>
    <t>Direct</t>
  </si>
  <si>
    <t>CO 01 :-Analyze and Illustrate  the theory of bandpass signal to equivalent lowpass , line codes and different High Density Bipolar Coding</t>
  </si>
  <si>
    <t>CO 02:-Analyze &amp; explain the performance of signaling over AWGN Channels.</t>
  </si>
  <si>
    <t xml:space="preserve">CO 03:-Analyze Digital Modulation and Demodulation techniques in Coherent and non Coherent forms to obtain output waveforms.
</t>
  </si>
  <si>
    <t xml:space="preserve">CO 04:- Analyse communication through band limited channels to determine channel characteristics.
</t>
  </si>
  <si>
    <t xml:space="preserve">CO 05:-Analyze and explain  the digital communication system with spread spectrum techniques
</t>
  </si>
  <si>
    <t>Faculty:Dr. Md Bakhar/Prof. Pooja H</t>
  </si>
  <si>
    <t>Subject: DC</t>
  </si>
  <si>
    <t>Subject Code:18EC62   Course Code:309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</si>
</sst>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  <charset val="134"/>
    </font>
    <font>
      <sz val="8"/>
      <color rgb="FF000000"/>
      <name val="Verdana"/>
      <family val="2"/>
    </font>
    <font>
      <sz val="8"/>
      <name val="Verdana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8"/>
      <color rgb="FF000000"/>
      <name val="Verdana"/>
      <family val="2"/>
    </font>
    <font>
      <sz val="8"/>
      <color rgb="FF9C0006"/>
      <name val="Verdana"/>
      <family val="2"/>
    </font>
    <font>
      <sz val="11"/>
      <name val="Times New Roman"/>
      <family val="1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1E4E79"/>
      <name val="Verdana"/>
      <family val="2"/>
    </font>
    <font>
      <sz val="11"/>
      <color theme="1"/>
      <name val="Arial"/>
      <family val="2"/>
      <scheme val="minor"/>
    </font>
    <font>
      <sz val="8"/>
      <color rgb="FF000000"/>
      <name val="Verdana"/>
      <family val="2"/>
    </font>
    <font>
      <sz val="11"/>
      <color rgb="FFFF0000"/>
      <name val="Times New Roman"/>
      <family val="1"/>
    </font>
    <font>
      <sz val="8"/>
      <color theme="1"/>
      <name val="Verdana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rgb="FFBFBFBF"/>
      </patternFill>
    </fill>
    <fill>
      <patternFill patternType="solid">
        <fgColor rgb="FFBFBFBF"/>
        <bgColor rgb="FFBFBFBF"/>
      </patternFill>
    </fill>
    <fill>
      <patternFill patternType="solid">
        <fgColor theme="7" tint="0.3999450666829432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BFBFBF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ck">
        <color auto="1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ck">
        <color auto="1"/>
      </right>
      <top style="thin">
        <color rgb="FFCCCCCC"/>
      </top>
      <bottom/>
      <diagonal/>
    </border>
    <border>
      <left style="thin">
        <color rgb="FFCCCCCC"/>
      </left>
      <right style="thick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222">
    <xf numFmtId="0" fontId="0" fillId="0" borderId="0" xfId="0" applyFont="1" applyAlignment="1"/>
    <xf numFmtId="2" fontId="1" fillId="0" borderId="0" xfId="0" applyNumberFormat="1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13" xfId="0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0" fillId="0" borderId="3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left" vertical="center"/>
    </xf>
    <xf numFmtId="1" fontId="9" fillId="4" borderId="6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/>
    <xf numFmtId="0" fontId="1" fillId="0" borderId="3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left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0" fillId="10" borderId="9" xfId="0" applyNumberFormat="1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6" fillId="10" borderId="6" xfId="0" applyNumberFormat="1" applyFont="1" applyFill="1" applyBorder="1" applyAlignment="1">
      <alignment horizontal="center" vertical="center"/>
    </xf>
    <xf numFmtId="2" fontId="9" fillId="10" borderId="9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left" vertical="center"/>
    </xf>
    <xf numFmtId="0" fontId="1" fillId="10" borderId="37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6" fillId="6" borderId="34" xfId="0" applyNumberFormat="1" applyFont="1" applyFill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2" fontId="1" fillId="10" borderId="34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2" fontId="6" fillId="10" borderId="34" xfId="0" applyNumberFormat="1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/>
    <xf numFmtId="0" fontId="1" fillId="11" borderId="17" xfId="0" applyFont="1" applyFill="1" applyBorder="1" applyAlignment="1">
      <alignment horizontal="center" vertical="center"/>
    </xf>
    <xf numFmtId="2" fontId="1" fillId="10" borderId="3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2" fontId="9" fillId="10" borderId="3" xfId="0" applyNumberFormat="1" applyFont="1" applyFill="1" applyBorder="1" applyAlignment="1">
      <alignment horizontal="center" vertical="center"/>
    </xf>
    <xf numFmtId="2" fontId="9" fillId="10" borderId="7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" fillId="10" borderId="17" xfId="0" applyNumberFormat="1" applyFont="1" applyFill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6" fillId="10" borderId="17" xfId="0" applyNumberFormat="1" applyFont="1" applyFill="1" applyBorder="1" applyAlignment="1">
      <alignment horizontal="center" vertical="center"/>
    </xf>
    <xf numFmtId="2" fontId="6" fillId="10" borderId="3" xfId="0" applyNumberFormat="1" applyFont="1" applyFill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2" fillId="10" borderId="9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2" fillId="10" borderId="12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8" xfId="0" applyFont="1" applyBorder="1"/>
    <xf numFmtId="0" fontId="1" fillId="4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D985"/>
  <sheetViews>
    <sheetView tabSelected="1" workbookViewId="0">
      <pane xSplit="3" ySplit="10" topLeftCell="AT155" activePane="bottomRight" state="frozen"/>
      <selection pane="topRight"/>
      <selection pane="bottomLeft"/>
      <selection pane="bottomRight" activeCell="AT159" sqref="AT159:BG163"/>
    </sheetView>
  </sheetViews>
  <sheetFormatPr defaultColWidth="14.42578125" defaultRowHeight="15.75" customHeight="1"/>
  <cols>
    <col min="1" max="1" width="5.5703125" style="2" customWidth="1"/>
    <col min="2" max="2" width="16.7109375" style="2" customWidth="1"/>
    <col min="3" max="3" width="20.5703125" style="2" customWidth="1"/>
    <col min="4" max="11" width="4.7109375" style="2" customWidth="1"/>
    <col min="12" max="15" width="4.5703125" style="2" customWidth="1"/>
    <col min="16" max="17" width="4.7109375" style="2" customWidth="1"/>
    <col min="18" max="18" width="2.28515625" style="2" customWidth="1"/>
    <col min="19" max="20" width="4.7109375" style="2" customWidth="1"/>
    <col min="21" max="21" width="2.28515625" style="2" customWidth="1"/>
    <col min="22" max="29" width="4.7109375" style="2" customWidth="1"/>
    <col min="30" max="30" width="2.28515625" style="2" customWidth="1"/>
    <col min="31" max="31" width="4.7109375" style="2" customWidth="1"/>
    <col min="32" max="32" width="3.5703125" style="2" customWidth="1"/>
    <col min="33" max="33" width="3.7109375" style="2" customWidth="1"/>
    <col min="34" max="39" width="4.7109375" style="2" customWidth="1"/>
    <col min="40" max="40" width="10.7109375" style="3" customWidth="1"/>
    <col min="41" max="41" width="10.7109375" style="2" customWidth="1"/>
    <col min="42" max="59" width="14.42578125" style="2"/>
    <col min="60" max="60" width="14.42578125" style="4"/>
    <col min="61" max="16384" width="14.42578125" style="2"/>
  </cols>
  <sheetData>
    <row r="1" spans="1:82" ht="15.75" customHeight="1">
      <c r="A1" s="197" t="s">
        <v>172</v>
      </c>
      <c r="B1" s="198"/>
      <c r="C1" s="198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5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24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5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82" ht="10.5">
      <c r="A2" s="197" t="s">
        <v>173</v>
      </c>
      <c r="B2" s="198"/>
      <c r="C2" s="198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4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5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ht="10.5">
      <c r="A3" s="199" t="s">
        <v>174</v>
      </c>
      <c r="B3" s="200"/>
      <c r="C3" s="201"/>
      <c r="D3" s="5"/>
      <c r="E3" s="5"/>
      <c r="F3" s="5"/>
      <c r="G3" s="5"/>
      <c r="H3" s="5"/>
      <c r="I3" s="5"/>
      <c r="J3" s="5"/>
      <c r="K3" s="24"/>
      <c r="L3" s="6"/>
      <c r="M3" s="6"/>
      <c r="N3" s="6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4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5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0.5">
      <c r="A4" s="200" t="s">
        <v>0</v>
      </c>
      <c r="B4" s="200"/>
      <c r="C4" s="201"/>
      <c r="D4" s="5"/>
      <c r="E4" s="5"/>
      <c r="F4" s="5"/>
      <c r="G4" s="5"/>
      <c r="H4" s="5"/>
      <c r="I4" s="5"/>
      <c r="J4" s="5"/>
      <c r="K4" s="24"/>
      <c r="L4" s="6"/>
      <c r="M4" s="6"/>
      <c r="N4" s="6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4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0.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25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24"/>
      <c r="AO5" s="6"/>
      <c r="AP5" s="202" t="s">
        <v>1</v>
      </c>
      <c r="AQ5" s="203"/>
      <c r="AR5" s="203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5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ht="12.75" customHeight="1">
      <c r="A6" s="215" t="s">
        <v>2</v>
      </c>
      <c r="B6" s="8" t="s">
        <v>3</v>
      </c>
      <c r="C6" s="9" t="s">
        <v>4</v>
      </c>
      <c r="D6" s="205" t="s">
        <v>5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11"/>
      <c r="P6" s="207" t="s">
        <v>6</v>
      </c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11"/>
      <c r="AB6" s="212" t="s">
        <v>7</v>
      </c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41" t="s">
        <v>8</v>
      </c>
      <c r="AO6" s="41" t="s">
        <v>9</v>
      </c>
      <c r="AP6" s="194" t="s">
        <v>10</v>
      </c>
      <c r="AQ6" s="195"/>
      <c r="AR6" s="196"/>
      <c r="AS6" s="194" t="s">
        <v>11</v>
      </c>
      <c r="AT6" s="195"/>
      <c r="AU6" s="196"/>
      <c r="AV6" s="194" t="s">
        <v>12</v>
      </c>
      <c r="AW6" s="195"/>
      <c r="AX6" s="196"/>
      <c r="AY6" s="194" t="s">
        <v>13</v>
      </c>
      <c r="AZ6" s="195"/>
      <c r="BA6" s="196"/>
      <c r="BB6" s="194" t="s">
        <v>14</v>
      </c>
      <c r="BC6" s="195"/>
      <c r="BD6" s="196"/>
      <c r="BE6" s="194" t="s">
        <v>15</v>
      </c>
      <c r="BF6" s="195"/>
      <c r="BG6" s="204"/>
      <c r="BH6" s="5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10.5">
      <c r="A7" s="216"/>
      <c r="B7" s="205" t="s">
        <v>16</v>
      </c>
      <c r="C7" s="206"/>
      <c r="D7" s="205" t="s">
        <v>17</v>
      </c>
      <c r="E7" s="207"/>
      <c r="F7" s="206"/>
      <c r="G7" s="207" t="s">
        <v>18</v>
      </c>
      <c r="H7" s="208"/>
      <c r="I7" s="209"/>
      <c r="J7" s="205" t="s">
        <v>19</v>
      </c>
      <c r="K7" s="208"/>
      <c r="L7" s="209"/>
      <c r="M7" s="207" t="s">
        <v>20</v>
      </c>
      <c r="N7" s="208"/>
      <c r="O7" s="210"/>
      <c r="P7" s="207" t="s">
        <v>17</v>
      </c>
      <c r="Q7" s="208"/>
      <c r="R7" s="209"/>
      <c r="S7" s="207" t="s">
        <v>18</v>
      </c>
      <c r="T7" s="208"/>
      <c r="U7" s="209"/>
      <c r="V7" s="207" t="s">
        <v>19</v>
      </c>
      <c r="W7" s="208"/>
      <c r="X7" s="209"/>
      <c r="Y7" s="205" t="s">
        <v>21</v>
      </c>
      <c r="Z7" s="208"/>
      <c r="AA7" s="210"/>
      <c r="AB7" s="207" t="s">
        <v>17</v>
      </c>
      <c r="AC7" s="208"/>
      <c r="AD7" s="209"/>
      <c r="AE7" s="207" t="s">
        <v>18</v>
      </c>
      <c r="AF7" s="208"/>
      <c r="AG7" s="209"/>
      <c r="AH7" s="205" t="s">
        <v>19</v>
      </c>
      <c r="AI7" s="208"/>
      <c r="AJ7" s="209"/>
      <c r="AK7" s="207" t="s">
        <v>20</v>
      </c>
      <c r="AL7" s="208"/>
      <c r="AM7" s="209"/>
      <c r="AN7" s="42"/>
      <c r="AO7" s="6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57"/>
      <c r="BG7" s="58"/>
      <c r="BH7" s="5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 ht="10.5">
      <c r="A8" s="216"/>
      <c r="B8" s="220" t="s">
        <v>22</v>
      </c>
      <c r="C8" s="221"/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11</v>
      </c>
      <c r="K8" s="10" t="s">
        <v>11</v>
      </c>
      <c r="L8" s="10" t="s">
        <v>11</v>
      </c>
      <c r="M8" s="10" t="s">
        <v>11</v>
      </c>
      <c r="N8" s="10" t="s">
        <v>11</v>
      </c>
      <c r="O8" s="10" t="s">
        <v>11</v>
      </c>
      <c r="P8" s="26" t="s">
        <v>11</v>
      </c>
      <c r="Q8" s="10" t="s">
        <v>13</v>
      </c>
      <c r="R8" s="10"/>
      <c r="S8" s="10" t="s">
        <v>11</v>
      </c>
      <c r="T8" s="10" t="s">
        <v>13</v>
      </c>
      <c r="U8" s="10"/>
      <c r="V8" s="10" t="s">
        <v>12</v>
      </c>
      <c r="W8" s="10" t="s">
        <v>12</v>
      </c>
      <c r="X8" s="10" t="s">
        <v>12</v>
      </c>
      <c r="Y8" s="10" t="s">
        <v>12</v>
      </c>
      <c r="Z8" s="10" t="s">
        <v>12</v>
      </c>
      <c r="AA8" s="39" t="s">
        <v>12</v>
      </c>
      <c r="AB8" s="26" t="s">
        <v>13</v>
      </c>
      <c r="AC8" s="10" t="s">
        <v>13</v>
      </c>
      <c r="AD8" s="10"/>
      <c r="AE8" s="26" t="s">
        <v>13</v>
      </c>
      <c r="AF8" s="10" t="s">
        <v>13</v>
      </c>
      <c r="AG8" s="10"/>
      <c r="AH8" s="10" t="s">
        <v>14</v>
      </c>
      <c r="AI8" s="10" t="s">
        <v>14</v>
      </c>
      <c r="AJ8" s="10" t="s">
        <v>14</v>
      </c>
      <c r="AK8" s="10" t="s">
        <v>14</v>
      </c>
      <c r="AL8" s="10" t="s">
        <v>14</v>
      </c>
      <c r="AM8" s="10" t="s">
        <v>14</v>
      </c>
      <c r="AN8" s="42"/>
      <c r="AO8" s="6"/>
      <c r="AP8" s="50" t="s">
        <v>23</v>
      </c>
      <c r="AQ8" s="51" t="s">
        <v>24</v>
      </c>
      <c r="AR8" s="51" t="s">
        <v>25</v>
      </c>
      <c r="AS8" s="51" t="s">
        <v>23</v>
      </c>
      <c r="AT8" s="51" t="s">
        <v>24</v>
      </c>
      <c r="AU8" s="51" t="s">
        <v>25</v>
      </c>
      <c r="AV8" s="51" t="s">
        <v>23</v>
      </c>
      <c r="AW8" s="51" t="s">
        <v>24</v>
      </c>
      <c r="AX8" s="51" t="s">
        <v>25</v>
      </c>
      <c r="AY8" s="51" t="s">
        <v>23</v>
      </c>
      <c r="AZ8" s="51" t="s">
        <v>24</v>
      </c>
      <c r="BA8" s="51" t="s">
        <v>25</v>
      </c>
      <c r="BB8" s="51" t="s">
        <v>23</v>
      </c>
      <c r="BC8" s="51" t="s">
        <v>24</v>
      </c>
      <c r="BD8" s="51" t="s">
        <v>25</v>
      </c>
      <c r="BE8" s="51" t="s">
        <v>23</v>
      </c>
      <c r="BF8" s="59" t="s">
        <v>24</v>
      </c>
      <c r="BG8" s="58" t="s">
        <v>25</v>
      </c>
      <c r="BH8" s="5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1:82" ht="10.5">
      <c r="A9" s="216"/>
      <c r="B9" s="220" t="s">
        <v>26</v>
      </c>
      <c r="C9" s="221"/>
      <c r="D9" s="11" t="s">
        <v>27</v>
      </c>
      <c r="E9" s="11" t="s">
        <v>28</v>
      </c>
      <c r="F9" s="11" t="s">
        <v>29</v>
      </c>
      <c r="G9" s="11" t="s">
        <v>27</v>
      </c>
      <c r="H9" s="11" t="s">
        <v>28</v>
      </c>
      <c r="I9" s="11" t="s">
        <v>29</v>
      </c>
      <c r="J9" s="11" t="s">
        <v>27</v>
      </c>
      <c r="K9" s="11" t="s">
        <v>28</v>
      </c>
      <c r="L9" s="11" t="s">
        <v>29</v>
      </c>
      <c r="M9" s="11" t="s">
        <v>27</v>
      </c>
      <c r="N9" s="27" t="s">
        <v>28</v>
      </c>
      <c r="O9" s="28" t="s">
        <v>29</v>
      </c>
      <c r="P9" s="11" t="s">
        <v>27</v>
      </c>
      <c r="Q9" s="11" t="s">
        <v>28</v>
      </c>
      <c r="R9" s="11" t="s">
        <v>29</v>
      </c>
      <c r="S9" s="11" t="s">
        <v>27</v>
      </c>
      <c r="T9" s="11" t="s">
        <v>28</v>
      </c>
      <c r="U9" s="11" t="s">
        <v>29</v>
      </c>
      <c r="V9" s="11" t="s">
        <v>27</v>
      </c>
      <c r="W9" s="11" t="s">
        <v>28</v>
      </c>
      <c r="X9" s="11" t="s">
        <v>29</v>
      </c>
      <c r="Y9" s="11" t="s">
        <v>27</v>
      </c>
      <c r="Z9" s="11" t="s">
        <v>28</v>
      </c>
      <c r="AA9" s="40" t="s">
        <v>29</v>
      </c>
      <c r="AB9" s="11" t="s">
        <v>27</v>
      </c>
      <c r="AC9" s="11" t="s">
        <v>28</v>
      </c>
      <c r="AD9" s="11" t="s">
        <v>29</v>
      </c>
      <c r="AE9" s="11" t="s">
        <v>27</v>
      </c>
      <c r="AF9" s="11" t="s">
        <v>28</v>
      </c>
      <c r="AG9" s="11" t="s">
        <v>29</v>
      </c>
      <c r="AH9" s="11" t="s">
        <v>27</v>
      </c>
      <c r="AI9" s="11" t="s">
        <v>28</v>
      </c>
      <c r="AJ9" s="11" t="s">
        <v>29</v>
      </c>
      <c r="AK9" s="11" t="s">
        <v>27</v>
      </c>
      <c r="AL9" s="11" t="s">
        <v>28</v>
      </c>
      <c r="AM9" s="11" t="s">
        <v>29</v>
      </c>
      <c r="AN9" s="43">
        <v>10</v>
      </c>
      <c r="AO9" s="6">
        <v>50</v>
      </c>
      <c r="AP9" s="52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60"/>
      <c r="BG9" s="58"/>
      <c r="BH9" s="5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 ht="10.5">
      <c r="A10" s="217"/>
      <c r="B10" s="220" t="s">
        <v>30</v>
      </c>
      <c r="C10" s="221"/>
      <c r="D10" s="12">
        <v>10</v>
      </c>
      <c r="E10" s="12">
        <v>10</v>
      </c>
      <c r="F10" s="12">
        <v>10</v>
      </c>
      <c r="G10" s="12">
        <v>10</v>
      </c>
      <c r="H10" s="12">
        <v>10</v>
      </c>
      <c r="I10" s="12">
        <v>10</v>
      </c>
      <c r="J10" s="12">
        <v>10</v>
      </c>
      <c r="K10" s="12">
        <v>10</v>
      </c>
      <c r="L10" s="12"/>
      <c r="M10" s="12">
        <v>10</v>
      </c>
      <c r="N10" s="12">
        <v>10</v>
      </c>
      <c r="O10" s="12"/>
      <c r="P10" s="12">
        <v>10</v>
      </c>
      <c r="Q10" s="12">
        <v>10</v>
      </c>
      <c r="R10" s="12"/>
      <c r="S10" s="12">
        <v>10</v>
      </c>
      <c r="T10" s="12">
        <v>10</v>
      </c>
      <c r="U10" s="12"/>
      <c r="V10" s="12">
        <v>8</v>
      </c>
      <c r="W10" s="12">
        <v>10</v>
      </c>
      <c r="X10" s="12">
        <v>12</v>
      </c>
      <c r="Y10" s="12">
        <v>8</v>
      </c>
      <c r="Z10" s="12">
        <v>10</v>
      </c>
      <c r="AA10" s="12">
        <v>12</v>
      </c>
      <c r="AB10" s="12">
        <v>10</v>
      </c>
      <c r="AC10" s="12">
        <v>10</v>
      </c>
      <c r="AD10" s="12"/>
      <c r="AE10" s="12">
        <v>10</v>
      </c>
      <c r="AF10" s="12">
        <v>10</v>
      </c>
      <c r="AG10" s="12"/>
      <c r="AH10" s="12">
        <v>10</v>
      </c>
      <c r="AI10" s="12">
        <v>10</v>
      </c>
      <c r="AJ10" s="12">
        <v>10</v>
      </c>
      <c r="AK10" s="12">
        <v>10</v>
      </c>
      <c r="AL10" s="12">
        <v>10</v>
      </c>
      <c r="AM10" s="12">
        <v>10</v>
      </c>
      <c r="AN10" s="12"/>
      <c r="AO10" s="54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60"/>
      <c r="BG10" s="58"/>
      <c r="BH10" s="5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1:82" ht="15">
      <c r="A11" s="13">
        <v>1</v>
      </c>
      <c r="B11" s="14" t="s">
        <v>31</v>
      </c>
      <c r="C11" s="14" t="s">
        <v>32</v>
      </c>
      <c r="D11" s="15">
        <v>9</v>
      </c>
      <c r="E11" s="16">
        <v>9</v>
      </c>
      <c r="F11" s="16">
        <v>9</v>
      </c>
      <c r="G11" s="16"/>
      <c r="H11" s="16"/>
      <c r="I11" s="16"/>
      <c r="J11" s="16">
        <v>9</v>
      </c>
      <c r="K11" s="16">
        <v>9</v>
      </c>
      <c r="L11" s="16"/>
      <c r="M11" s="16"/>
      <c r="N11" s="16"/>
      <c r="O11" s="29"/>
      <c r="P11" s="30">
        <v>9</v>
      </c>
      <c r="Q11" s="16">
        <v>9</v>
      </c>
      <c r="R11" s="19"/>
      <c r="S11" s="16"/>
      <c r="T11" s="16"/>
      <c r="U11" s="19"/>
      <c r="V11" s="16">
        <v>8</v>
      </c>
      <c r="W11" s="16">
        <v>9</v>
      </c>
      <c r="X11" s="16">
        <v>11</v>
      </c>
      <c r="Y11" s="16"/>
      <c r="Z11" s="16"/>
      <c r="AA11" s="29"/>
      <c r="AB11" s="30"/>
      <c r="AC11" s="16"/>
      <c r="AD11" s="19"/>
      <c r="AE11" s="16">
        <v>9</v>
      </c>
      <c r="AF11" s="16">
        <v>9</v>
      </c>
      <c r="AG11" s="33"/>
      <c r="AH11" s="16">
        <v>9</v>
      </c>
      <c r="AI11" s="16">
        <v>1</v>
      </c>
      <c r="AJ11" s="16">
        <v>9</v>
      </c>
      <c r="AK11" s="44"/>
      <c r="AL11" s="44"/>
      <c r="AM11" s="45"/>
      <c r="AN11" s="46">
        <v>10</v>
      </c>
      <c r="AO11" s="185">
        <v>27</v>
      </c>
      <c r="AP11" s="55">
        <f>IF($D$8="CO1",SUM(D11),)+IF($E$8="CO1",SUM(E11),)+IF($F$8="CO1",SUM(F11),)+IF($G$8="CO1",SUM(G11),)+IF($H$8="CO1",SUM(H11),)+IF($I$8="CO1",SUM(I11),)+IF($J$8="CO1",SUM(J11),)+IF($K$8="CO1",SUM(K11),)+IF($L$8="CO1",SUM(L11),)+IF($M$8="CO1",SUM(M11),)+IF($N$8="CO1",SUM(N11),)+IF($O$8="CO1",SUM(O11),)+IF($P$8="CO1",SUM(P11),)+IF($Q$8="CO1",SUM(Q11),)+IF($R$8="CO1",SUM(R11),)+IF($S$8="CO1",SUM(S11),)+IF($T$8="CO1",SUM(T11),)+IF($U$8="CO1",SUM(U11),)+IF($V$8="CO1",SUM(V11),)+IF($W$8="CO1",SUM(W11),)+IF($X$8="CO1",SUM(X11),)+IF($Y$8="CO1",SUM(Y11),)+IF($Z$8="CO1",SUM(Z11),)+IF($AA$8="CO1",SUM(AA11),)+IF($AB$8="CO1",SUM(AB11),)+IF($AC$8="CO1",SUM(AC11),)+IF($AD$8="CO1",SUM(AD11),)+IF($AE$8="CO1",SUM(AE11),)+IF($AF$8="CO1",SUM(AF11),)+IF($AG$8="CO1",SUM(AG11),)+IF($AH$8="CO1",SUM(AH11),)+IF($AI$8="CO1",SUM(AI11),)+IF($AJ$8="CO1",SUM(AJ11),)+IF($AK$8="CO1",SUM(AK11),)+IF($AL$8="CO1",SUM(AL11),)+IF($AM$8="CO1",SUM(AM11),)+IF($AN$8="CO1",SUM(AN11),)</f>
        <v>27</v>
      </c>
      <c r="AQ11" s="56">
        <f t="shared" ref="AQ11:AQ75" si="0">IF($D$8="CO1",SUMIF($D11,"&gt;0",$D$10),)+IF($E$8="CO1",SUMIF($E11,"&gt;0",$E$10),)+IF($F$8="CO1",SUMIF($F11,"&gt;0",$F$10),)+IF($G$8="CO1",SUMIF($G11,"&gt;0",$G$10),)+IF($H$8="CO1",SUMIF($H11,"&gt;0",$H$10),)+IF($I$8="CO1",SUMIF($I11,"&gt;0",$I$10),)+IF($J$8="CO1",SUMIF($J11,"&gt;0",$J$10),)+IF($K$8="CO1",SUMIF($K11,"&gt;0",$K$10),)+IF($L$8="CO1",SUMIF($L11,"&gt;0",$L$10),)+IF($M$8="CO1",SUMIF($M11,"&gt;0",$M$10),)+IF($N$8="CO1",SUMIF($N11,"&gt;0",$N$10),)+IF($O$8="CO1",SUMIF($O11,"&gt;0",$O$10),)+IF($P$8="CO1",SUMIF($P11,"&gt;0",$P$10),)+IF($Q$8="CO1",SUMIF($Q11,"&gt;0",$Q$10),)+IF($R$8="CO1",SUMIF($R11,"&gt;0",$R$10),)+IF($S$8="CO1",SUMIF($S11,"&gt;0",$S$10),)+IF($T$8="CO1",SUMIF($T11,"&gt;0",$T$10),)+IF($U$8="CO1",SUMIF($U11,"&gt;0",$U$10),)+IF($V$8="CO1",SUMIF($V11,"&gt;0",$V$10),)+IF($W$8="CO1",SUMIF($W11,"&gt;0",$W$10),)+IF($X$8="CO1",SUMIF($X11,"&gt;0",$X$10),)+IF($Y$8="CO1",SUMIF($Y11,"&gt;0",$Y$10),)+IF($Z$8="CO1",SUMIF($Z11,"&gt;0",$Z$10),)+IF($AA$8="CO1",SUMIF($AA11,"&gt;0",$AA$10),)+IF($AB$8="CO1",SUMIF($AB11,"&gt;0",$AB$10),)+IF($AC$8="CO1",SUMIF($AC11,"&gt;0",$AC$10),)+IF($AD$8="CO1",SUMIF($AD11,"&gt;0",$AD$10),)+IF($AE$8="CO1",SUMIF($AE11,"&gt;0",$AE$10),)+IF($AF$8="CO1",SUMIF($AF11,"&gt;0",$AF$10),)+IF($AG$8="CO1",SUMIF($AG11,"&gt;0",$AG$10),)+IF($AH$8="CO1",SUMIF($AH11,"&gt;0",$AH$10),)+IF($AI$8="CO1",SUMIF($AI11,"&gt;0",$AI$10),)+IF($AJ$8="CO1",SUMIF($AJ11,"&gt;0",$AJ$10),)+IF($AK$8="CO1",SUMIF($AK11,"&gt;0",$AK$10),)+IF($AL$8="CO1",SUMIF($AL11,"&gt;0",$AL$10),)+IF($AM$8="CO1",SUMIF($AM11,"&gt;0",$AM$10),)</f>
        <v>30</v>
      </c>
      <c r="AR11" s="56">
        <f t="shared" ref="AR11:AR143" si="1">IF(AP11=0," ",AP11/AQ11*100)</f>
        <v>90</v>
      </c>
      <c r="AS11" s="56">
        <f>IF($D$8="CO2",SUM(D11),)+IF($E$8="CO2",SUM(E11),)+IF($F$8="CO2",SUM(F11),)+IF($G$8="CO2",SUM(G11),)+IF($H$8="CO2",SUM(H11),)+IF($I$8="CO2",SUM(I11),)+IF($J$8="CO2",SUM(J11),)+IF($K$8="CO2",SUM(K11),)+IF($L$8="CO2",SUM(L11),)+IF($M$8="CO2",SUM(M11),)+IF($N$8="CO2",SUM(N11),)+IF($O$8="CO2",SUM(O11),)+IF($P$8="CO2",SUM(P11),)+IF($Q$8="CO2",SUM(Q11),)+IF($R$8="CO2",SUM(R11),)+IF($S$8="CO2",SUM(S11),)+IF($T$8="CO2",SUM(T11),)+IF($U$8="CO2",SUM(U11),)+IF($V$8="CO2",SUM(V11),)+IF($W$8="CO2",SUM(W11),)+IF($X$8="CO2",SUM(X11),)+IF($Y$8="CO2",SUM(Y11),)+IF($Z$8="CO2",SUM(Z11),)+IF($AA$8="CO2",SUM(AA11),)+IF($AB$8="CO2",SUM(AB11),)+IF($AC$8="CO2",SUM(AC11),)+IF($AD$8="CO2",SUM(AD11),)+IF($AE$8="CO2",SUM(AE11),)+IF($AF$8="CO2",SUM(AF11),)+IF($AG$8="CO2",SUM(AG11),)+IF($AH$8="CO2",SUM(AH11),)+IF($AI$8="CO2",SUM(AI11),)+IF($AJ$8="CO2",SUM(AJ11),)+IF($AK$8="CO2",SUM(AK11),)+IF($AL$8="CO2",SUM(AL11),)+IF($AM$8="CO2",SUM(AM11),)+IF($AN$8="CO2",SUM(AN11),)</f>
        <v>27</v>
      </c>
      <c r="AT11" s="56">
        <f>IF($D$8="CO2",SUMIF($D11,"&gt;0",$D$10),)+IF($E$8="CO2",SUMIF($E11,"&gt;0",$E$10),)+IF($F$8="CO2",SUMIF($F11,"&gt;0",$F$10),)+IF($G$8="CO2",SUMIF($G11,"&gt;0",$G$10),)+IF($H$8="CO2",SUMIF($H11,"&gt;0",$H$10),)+IF($I$8="CO2",SUMIF($I11,"&gt;0",$I$10),)+IF($J$8="CO2",SUMIF($J11,"&gt;0",$J$10),)+IF($K$8="CO2",SUMIF($K11,"&gt;0",$K$10),)+IF($L$8="CO2",SUMIF($L11,"&gt;0",$L$10),)+IF($M$8="CO2",SUMIF($M11,"&gt;0",$M$10),)+IF($N$8="CO2",SUMIF($N11,"&gt;0",$N$10),)+IF($O$8="CO2",SUMIF($O11,"&gt;0",$O$10),)+IF($P$8="CO2",SUMIF($P11,"&gt;0",$P$10),)+IF($Q$8="CO2",SUMIF($Q11,"&gt;0",$Q$10),)+IF($R$8="CO2",SUMIF($R11,"&gt;0",$R$10),)+IF($S$8="CO2",SUMIF($S11,"&gt;0",$S$10),)+IF($T$8="CO2",SUMIF($T11,"&gt;0",$T$10),)+IF($U$8="CO2",SUMIF($U11,"&gt;0",$U$10),)+IF($V$8="CO2",SUMIF($V11,"&gt;0",$V$10),)+IF($W$8="CO2",SUMIF($W11,"&gt;0",$W$10),)+IF($X$8="CO2",SUMIF($X11,"&gt;0",$X$10),)+IF($Y$8="CO2",SUMIF($Y11,"&gt;0",$Y$10),)+IF($Z$8="CO2",SUMIF($Z11,"&gt;0",$Z$10),)+IF($AA$8="CO2",SUMIF($AA11,"&gt;0",$AA$10),)+IF($AB$8="CO2",SUMIF($AB11,"&gt;0",$AB$10),)+IF($AC$8="CO2",SUMIF($AC11,"&gt;0",$AC$10),)+IF($AD$8="CO2",SUMIF($AD11,"&gt;0",$AD$10),)+IF($AE$8="CO2",SUMIF($AE11,"&gt;0",$AE$10),)+IF($AF$8="CO2",SUMIF($AF11,"&gt;0",$AF$10),)+IF($AG$8="CO2",SUMIF($AG11,"&gt;0",$AG$10),)+IF($AH$8="CO2",SUMIF($AH11,"&gt;0",$AH$10),)+IF($AI$8="CO2",SUMIF($AI11,"&gt;0",$AI$10),)+IF($AJ$8="CO2",SUMIF($AJ11,"&gt;0",$AJ$10),)+IF($AK$8="CO2",SUMIF($AK11,"&gt;0",$AK$10),)+IF($AL$8="CO2",SUMIF($AL11,"&gt;0",$AL$10),)+IF($AM$8="CO2",SUMIF($AM11,"&gt;0",$AM$10),)</f>
        <v>30</v>
      </c>
      <c r="AU11" s="56">
        <f t="shared" ref="AU11" si="2">IF(AS11=0," ",AS11/AT11*100)</f>
        <v>90</v>
      </c>
      <c r="AV11" s="56">
        <f>IF($D$8="CO3",SUM(D11),)+IF($E$8="CO3",SUM(E11),)+IF($F$8="CO3",SUM(F11),)+IF($G$8="CO3",SUM(G11),)+IF($H$8="CO3",SUM(H11),)+IF($I$8="CO3",SUM(I11),)+IF($J$8="CO3",SUM(J11),)+IF($K$8="CO3",SUM(K11),)+IF($L$8="CO3",SUM(L11),)+IF($M$8="CO3",SUM(M11),)+IF($N$8="CO3",SUM(N11),)+IF($O$8="CO3",SUM(O11),)+IF($P$8="CO3",SUM(P11),)+IF($Q$8="CO3",SUM(Q11),)+IF($R$8="CO3",SUM(R11),)+IF($S$8="CO3",SUM(S11),)+IF($T$8="CO3",SUM(T11),)+IF($U$8="CO3",SUM(U11),)+IF($V$8="CO3",SUM(V11),)+IF($W$8="CO3",SUM(W11),)+IF($X$8="CO3",SUM(X11),)+IF($Y$8="CO3",SUM(Y11),)+IF($Z$8="CO3",SUM(Z11),)+IF($AA$8="CO3",SUM(AA11),)+IF($AB$8="CO3",SUM(AB11),)+IF($AC$8="CO3",SUM(AC11),)+IF($AD$8="CO3",SUM(AD11),)+IF($AE$8="CO3",SUM(AE11),)+IF($AF$8="CO3",SUM(AF11),)+IF($AG$8="CO3",SUM(AG11),)+IF($AH$8="CO3",SUM(AH11),)+IF($AI$8="CO3",SUM(AI11),)+IF($AJ$8="CO3",SUM(AJ11),)+IF($AK$8="CO3",SUM(AK11),)+IF($AL$8="CO3",SUM(AL11),)+IF($AM$8="CO3",SUM(AM11),)+IF($AN$8="CO3",SUM(AN11),)</f>
        <v>28</v>
      </c>
      <c r="AW11" s="56">
        <f>IF($D$8="CO3",SUMIF($D11,"&gt;0",$D$10),)+IF($E$8="CO3",SUMIF($E11,"&gt;0",$E$10),)+IF($F$8="CO3",SUMIF($F11,"&gt;0",$F$10),)+IF($G$8="CO3",SUMIF($G11,"&gt;0",$G$10),)+IF($H$8="CO3",SUMIF($H11,"&gt;0",$H$10),)+IF($I$8="CO3",SUMIF($I11,"&gt;0",$I$10),)+IF($J$8="CO3",SUMIF($J11,"&gt;0",$J$10),)+IF($K$8="CO3",SUMIF($K11,"&gt;0",$K$10),)+IF($L$8="CO3",SUMIF($L11,"&gt;0",$L$10),)+IF($M$8="CO3",SUMIF($M11,"&gt;0",$M$10),)+IF($N$8="CO3",SUMIF($N11,"&gt;0",$N$10),)+IF($O$8="CO3",SUMIF($O11,"&gt;0",$O$10),)+IF($P$8="CO3",SUMIF($P11,"&gt;0",$P$10),)+IF($Q$8="CO3",SUMIF($Q11,"&gt;0",$Q$10),)+IF($R$8="CO3",SUMIF($R11,"&gt;0",$R$10),)+IF($S$8="CO3",SUMIF($S11,"&gt;0",$S$10),)+IF($T$8="CO3",SUMIF($T11,"&gt;0",$T$10),)+IF($U$8="CO3",SUMIF($U11,"&gt;0",$U$10),)+IF($V$8="CO3",SUMIF($V11,"&gt;0",$V$10),)+IF($W$8="CO3",SUMIF($W11,"&gt;0",$W$10),)+IF($X$8="CO3",SUMIF($X11,"&gt;0",$X$10),)+IF($Y$8="CO3",SUMIF($Y11,"&gt;0",$Y$10),)+IF($Z$8="CO3",SUMIF($Z11,"&gt;0",$Z$10),)+IF($AA$8="CO3",SUMIF($AA11,"&gt;0",$AA$10),)+IF($AB$8="CO3",SUMIF($AB11,"&gt;0",$AB$10),)+IF($AC$8="CO3",SUMIF($AC11,"&gt;0",$AC$10),)+IF($AD$8="CO3",SUMIF($AD11,"&gt;0",$AD$10),)+IF($AE$8="CO3",SUMIF($AE11,"&gt;0",$AE$10),)+IF($AF$8="CO3",SUMIF($AF11,"&gt;0",$AF$10),)+IF($AG$8="CO3",SUMIF($AG11,"&gt;0",$AG$10),)+IF($AH$8="CO3",SUMIF($AH11,"&gt;0",$AH$10),)+IF($AI$8="CO3",SUMIF($AI11,"&gt;0",$AI$10),)+IF($AJ$8="CO3",SUMIF($AJ11,"&gt;0",$AJ$10),)+IF($AK$8="CO3",SUMIF($AK11,"&gt;0",$AK$10),)+IF($AL$8="CO3",SUMIF($AL11,"&gt;0",$AL$10),)+IF($AM$8="CO3",SUMIF($AM11,"&gt;0",$AM$10),)</f>
        <v>30</v>
      </c>
      <c r="AX11" s="56">
        <f>IF(AV11=0," ",AV11/AW11*100)</f>
        <v>93.333333333333329</v>
      </c>
      <c r="AY11" s="56">
        <f>IF($D$8="CO4",SUM(D11),)+IF($E$8="CO4",SUM(E11),)+IF($F$8="CO4",SUM(F11),)+IF($G$8="CO4",SUM(G11),)+IF($H$8="CO4",SUM(H11),)+IF($I$8="CO4",SUM(I11),)+IF($J$8="CO4",SUM(J11),)+IF($K$8="CO4",SUM(K11),)+IF($L$8="CO4",SUM(L11),)+IF($M$8="CO4",SUM(M11),)+IF($N$8="CO4",SUM(N11),)+IF($O$8="CO4",SUM(O11),)+IF($P$8="CO4",SUM(P11),)+IF($Q$8="CO4",SUM(Q11),)+IF($R$8="CO4",SUM(R11),)+IF($S$8="CO4",SUM(S11),)+IF($T$8="CO4",SUM(T11),)+IF($U$8="CO4",SUM(U11),)+IF($V$8="CO4",SUM(V11),)+IF($W$8="CO4",SUM(W11),)+IF($X$8="CO4",SUM(X11),)+IF($Y$8="CO4",SUM(Y11),)+IF($Z$8="CO4",SUM(Z11),)+IF($AA$8="CO4",SUM(AA11),)+IF($AB$8="CO4",SUM(AB11),)+IF($AC$8="CO4",SUM(AC11),)+IF($AD$8="CO4",SUM(AD11),)+IF($AE$8="CO4",SUM(AE11),)+IF($AF$8="CO4",SUM(AF11),)+IF($AG$8="CO4",SUM(AG11),)+IF($AH$8="CO4",SUM(AH11),)+IF($AI$8="CO4",SUM(AI11),)+IF($AJ$8="CO4",SUM(AJ11),)+IF($AK$8="CO4",SUM(AK11),)+IF($AL$8="CO4",SUM(AL11),)+IF($AM$8="CO4",SUM(AM11),)+IF($AN$8="CO4",SUM(AN11),)</f>
        <v>27</v>
      </c>
      <c r="AZ11" s="56">
        <f>IF($D$8="CO4",SUMIF($D11,"&gt;0",$D$10),)+IF($E$8="CO4",SUMIF($E11,"&gt;0",$E$10),)+IF($F$8="CO4",SUMIF($F11,"&gt;0",$F$10),)+IF($G$8="CO4",SUMIF($G11,"&gt;0",$G$10),)+IF($H$8="CO4",SUMIF($H11,"&gt;0",$H$10),)+IF($I$8="CO4",SUMIF($I11,"&gt;0",$I$10),)+IF($J$8="CO4",SUMIF($J11,"&gt;0",$J$10),)+IF($K$8="CO4",SUMIF($K11,"&gt;0",$K$10),)+IF($L$8="CO4",SUMIF($L11,"&gt;0",$L$10),)+IF($M$8="CO4",SUMIF($M11,"&gt;0",$M$10),)+IF($N$8="CO4",SUMIF($N11,"&gt;0",$N$10),)+IF($O$8="CO4",SUMIF($O11,"&gt;0",$O$10),)+IF($P$8="CO4",SUMIF($P11,"&gt;0",$P$10),)+IF($Q$8="CO4",SUMIF($Q11,"&gt;0",$Q$10),)+IF($R$8="CO4",SUMIF($R11,"&gt;0",$R$10),)+IF($S$8="CO4",SUMIF($S11,"&gt;0",$S$10),)+IF($T$8="CO4",SUMIF($T11,"&gt;0",$T$10),)+IF($U$8="CO4",SUMIF($U11,"&gt;0",$U$10),)+IF($V$8="CO4",SUMIF($V11,"&gt;0",$V$10),)+IF($W$8="CO4",SUMIF($W11,"&gt;0",$W$10),)+IF($X$8="CO4",SUMIF($X11,"&gt;0",$X$10),)+IF($Y$8="CO4",SUMIF($Y11,"&gt;0",$Y$10),)+IF($Z$8="CO4",SUMIF($Z11,"&gt;0",$Z$10),)+IF($AA$8="CO4",SUMIF($AA11,"&gt;0",$AA$10),)+IF($AB$8="CO4",SUMIF($AB11,"&gt;0",$AB$10),)+IF($AC$8="CO4",SUMIF($AC11,"&gt;0",$AC$10),)+IF($AD$8="CO4",SUMIF($AD11,"&gt;0",$AD$10),)+IF($AE$8="CO4",SUMIF($AE11,"&gt;0",$AE$10),)+IF($AF$8="CO4",SUMIF($AF11,"&gt;0",$AF$10),)+IF($AG$8="CO4",SUMIF($AG11,"&gt;0",$AG$10),)+IF($AH$8="CO4",SUMIF($AH11,"&gt;0",$AH$10),)+IF($AI$8="CO4",SUMIF($AI11,"&gt;0",$AI$10),)+IF($AJ$8="CO4",SUMIF($AJ11,"&gt;0",$AJ$10),)+IF($AK$8="CO4",SUMIF($AK11,"&gt;0",$AK$10),)+IF($AL$8="CO4",SUMIF($AL11,"&gt;0",$AL$10),)+IF($AM$8="CO4",SUMIF($AM11,"&gt;0",$AM$10),)</f>
        <v>30</v>
      </c>
      <c r="BA11" s="56">
        <f t="shared" ref="BA11:BA75" si="3">IF(AY11=0," ",AY11/AZ11*100)</f>
        <v>90</v>
      </c>
      <c r="BB11" s="56">
        <f>IF($D$8="CO5",SUM(D11),)+IF($E$8="CO5",SUM(E11),)+IF($F$8="CO5",SUM(F11),)+IF($G$8="CO5",SUM(G11),)+IF($H$8="CO5",SUM(H11),)+IF($I$8="CO5",SUM(I11),)+IF($J$8="CO5",SUM(J11),)+IF($K$8="CO5",SUM(K11),)+IF($L$8="CO5",SUM(L11),)+IF($M$8="CO5",SUM(M11),)+IF($N$8="CO5",SUM(N11),)+IF($O$8="CO5",SUM(O11),)+IF($P$8="CO5",SUM(P11),)+IF($Q$8="CO5",SUM(Q11),)+IF($R$8="CO5",SUM(R11),)+IF($S$8="CO5",SUM(S11),)+IF($T$8="CO5",SUM(T11),)+IF($U$8="CO5",SUM(U11),)+IF($V$8="CO5",SUM(V11),)+IF($W$8="CO5",SUM(W11),)+IF($X$8="CO5",SUM(X11),)+IF($Y$8="CO5",SUM(Y11),)+IF($Z$8="CO5",SUM(Z11),)+IF($AA$8="CO5",SUM(AA11),)+IF($AB$8="CO5",SUM(AB11),)+IF($AC$8="CO5",SUM(AC11),)+IF($AD$8="CO5",SUM(AD11),)+IF($AE$8="CO5",SUM(AE11),)+IF($AF$8="CO5",SUM(AF11),)+IF($AG$8="CO5",SUM(AG11),)+IF($AH$8="CO5",SUM(AH11),)+IF($AI$8="CO5",SUM(AI11),)+IF($AJ$8="CO5",SUM(AJ11),)+IF($AK$8="CO5",SUM(AK11),)+IF($AL$8="CO5",SUM(AL11),)+IF($AM$8="CO5",SUM(AM11),)+IF($AN$8="CO5",SUM(AN11),)</f>
        <v>19</v>
      </c>
      <c r="BC11" s="56">
        <f>IF($D$8="CO5",SUMIF($D11,"&gt;0",$D$10),)+IF($E$8="CO5",SUMIF($E11,"&gt;0",$E$10),)+IF($F$8="CO5",SUMIF($F11,"&gt;0",$F$10),)+IF($G$8="CO5",SUMIF($G11,"&gt;0",$G$10),)+IF($H$8="CO5",SUMIF($H11,"&gt;0",$H$10),)+IF($I$8="CO5",SUMIF($I11,"&gt;0",$I$10),)+IF($J$8="CO5",SUMIF($J11,"&gt;0",$J$10),)+IF($K$8="CO5",SUMIF($K11,"&gt;0",$K$10),)+IF($L$8="CO5",SUMIF($L11,"&gt;0",$L$10),)+IF($M$8="CO5",SUMIF($M11,"&gt;0",$M$10),)+IF($N$8="CO5",SUMIF($N11,"&gt;0",$N$10),)+IF($O$8="CO5",SUMIF($O11,"&gt;0",$O$10),)+IF($P$8="CO5",SUMIF($P11,"&gt;0",$P$10),)+IF($Q$8="CO5",SUMIF($Q11,"&gt;0",$Q$10),)+IF($R$8="CO5",SUMIF($R11,"&gt;0",$R$10),)+IF($S$8="CO5",SUMIF($S11,"&gt;0",$S$10),)+IF($T$8="CO5",SUMIF($T11,"&gt;0",$T$10),)+IF($U$8="CO5",SUMIF($U11,"&gt;0",$U$10),)+IF($V$8="CO5",SUMIF($V11,"&gt;0",$V$10),)+IF($W$8="CO5",SUMIF($W11,"&gt;0",$W$10),)+IF($X$8="CO5",SUMIF($X11,"&gt;0",$X$10),)+IF($Y$8="CO5",SUMIF($Y11,"&gt;0",$Y$10),)+IF($Z$8="CO5",SUMIF($Z11,"&gt;0",$Z$10),)+IF($AA$8="CO5",SUMIF($AA11,"&gt;0",$AA$10),)+IF($AB$8="CO5",SUMIF($AB11,"&gt;0",$AB$10),)+IF($AC$8="CO5",SUMIF($AC11,"&gt;0",$AC$10),)+IF($AD$8="CO5",SUMIF($AD11,"&gt;0",$AD$10),)+IF($AE$8="CO5",SUMIF($AE11,"&gt;0",$AE$10),)+IF($AF$8="CO5",SUMIF($AF11,"&gt;0",$AF$10),)+IF($AG$8="CO5",SUMIF($AG11,"&gt;0",$AG$10),)+IF($AH$8="CO5",SUMIF($AH11,"&gt;0",$AH$10),)+IF($AI$8="CO5",SUMIF($AI11,"&gt;0",$AI$10),)+IF($AJ$8="CO5",SUMIF($AJ11,"&gt;0",$AJ$10),)+IF($AK$8="CO5",SUMIF($AK11,"&gt;0",$AK$10),)+IF($AL$8="CO5",SUMIF($AL11,"&gt;0",$AL$10),)+IF($AM$8="CO5",SUMIF($AM11,"&gt;0",$AM$10),)</f>
        <v>30</v>
      </c>
      <c r="BD11" s="56">
        <f>IF(BB11=0," ",BB11/BC11*100)</f>
        <v>63.333333333333329</v>
      </c>
      <c r="BE11" s="56">
        <f>IF($D$8="CO6",SUM(D11),)+IF($E$8="CO6",SUM(E11),)+IF($F$8="CO6",SUM(F11),)+IF($G$8="CO6",SUM(G11),)+IF($H$8="CO6",SUM(H11),)+IF($I$8="CO6",SUM(I11),)+IF($J$8="CO6",SUM(J11),)+IF($K$8="CO6",SUM(K11),)+IF($L$8="CO6",SUM(L11),)+IF($M$8="CO6",SUM(M11),)+IF($N$8="CO6",SUM(N11),)+IF($O$8="CO6",SUM(O11),)+IF($P$8="CO6",SUM(P11),)+IF($Q$8="CO6",SUM(Q11),)+IF($R$8="CO6",SUM(R11),)+IF($S$8="CO6",SUM(S11),)+IF($T$8="CO6",SUM(T11),)+IF($U$8="CO6",SUM(U11),)+IF($V$8="CO6",SUM(V11),)+IF($W$8="CO6",SUM(W11),)+IF($X$8="CO6",SUM(X11),)+IF($Y$8="CO6",SUM(Y11),)+IF($Z$8="CO6",SUM(Z11),)+IF($AA$8="CO6",SUM(AA11),)+IF($AB$8="CO6",SUM(AB11),)+IF($AC$8="CO6",SUM(AC11),)+IF($AD$8="CO6",SUM(AD11),)+IF($AE$8="CO6",SUM(AE11),)+IF($AF$8="CO6",SUM(AF11),)+IF($AG$8="CO6",SUM(AG11),)+IF($AH$8="CO6",SUM(AH11),)+IF($AI$8="CO6",SUM(AI11),)+IF($AJ$8="CO6",SUM(AJ11),)+IF($AK$8="CO6",SUM(AK11),)+IF($AL$8="CO6",SUM(AL11),)+IF($AM$8="CO6",SUM(AM11),)+IF($AN$8="CO6",SUM(AN11),)</f>
        <v>0</v>
      </c>
      <c r="BF11" s="61">
        <f>IF($D$8="CO6",SUMIF($D11,"&gt;0",$D$10),)+IF($E$8="CO6",SUMIF($E11,"&gt;0",$E$10),)+IF($F$8="CO6",SUMIF($F11,"&gt;0",$F$10),)+IF($G$8="CO6",SUMIF($G11,"&gt;0",$G$10),)+IF($H$8="CO6",SUMIF($H11,"&gt;0",$H$10),)+IF($I$8="CO6",SUMIF($I11,"&gt;0",$I$10),)+IF($J$8="CO6",SUMIF($J11,"&gt;0",$J$10),)+IF($K$8="CO6",SUMIF($K11,"&gt;0",$K$10),)+IF($L$8="CO6",SUMIF($L11,"&gt;0",$L$10),)+IF($M$8="CO6",SUMIF($M11,"&gt;0",$M$10),)+IF($N$8="CO6",SUMIF($N11,"&gt;0",$N$10),)+IF($O$8="CO6",SUMIF($O11,"&gt;0",$O$10),)+IF($P$8="CO6",SUMIF($P11,"&gt;0",$P$10),)+IF($Q$8="CO6",SUMIF($Q11,"&gt;0",$Q$10),)+IF($R$8="CO6",SUMIF($R11,"&gt;0",$R$10),)+IF($S$8="CO6",SUMIF($S11,"&gt;0",$S$10),)+IF($T$8="CO6",SUMIF($T11,"&gt;0",$T$10),)+IF($U$8="CO6",SUMIF($U11,"&gt;0",$U$10),)+IF($V$8="CO6",SUMIF($V11,"&gt;0",$V$10),)+IF($W$8="CO6",SUMIF($W11,"&gt;0",$W$10),)+IF($X$8="CO6",SUMIF($X11,"&gt;0",$X$10),)+IF($Y$8="CO6",SUMIF($Y11,"&gt;0",$Y$10),)+IF($Z$8="CO6",SUMIF($Z11,"&gt;0",$Z$10),)+IF($AA$8="CO6",SUMIF($AA11,"&gt;0",$AA$10),)+IF($AB$8="CO6",SUMIF($AB11,"&gt;0",$AB$10),)+IF($AC$8="CO6",SUMIF($AC11,"&gt;0",$AC$10),)+IF($AD$8="CO6",SUMIF($AD11,"&gt;0",$AD$10),)+IF($AE$8="CO6",SUMIF($AE11,"&gt;0",$AE$10),)+IF($AF$8="CO6",SUMIF($AF11,"&gt;0",$AF$10),)+IF($AG$8="CO6",SUMIF($AG11,"&gt;0",$AG$10),)+IF($AH$8="CO6",SUMIF($AH11,"&gt;0",$AH$10),)+IF($AI$8="CO6",SUMIF($AI11,"&gt;0",$AI$10),)+IF($AJ$8="CO6",SUMIF($AJ11,"&gt;0",$AJ$10),)+IF($AK$8="CO6",SUMIF($AK11,"&gt;0",$AK$10),)+IF($AL$8="CO6",SUMIF($AL11,"&gt;0",$AL$10),)+IF($AM$8="CO6",SUMIF($AM11,"&gt;0",$AM$10),)</f>
        <v>0</v>
      </c>
      <c r="BG11" s="62" t="str">
        <f>IF(BE11=0," ",BE11/BF11*100)</f>
        <v xml:space="preserve"> </v>
      </c>
      <c r="BH11" s="5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 ht="15">
      <c r="A12" s="13">
        <v>2</v>
      </c>
      <c r="B12" s="14" t="s">
        <v>33</v>
      </c>
      <c r="C12" s="14" t="s">
        <v>34</v>
      </c>
      <c r="D12" s="15">
        <v>10</v>
      </c>
      <c r="E12" s="16">
        <v>10</v>
      </c>
      <c r="F12" s="16">
        <v>10</v>
      </c>
      <c r="G12" s="16"/>
      <c r="H12" s="16"/>
      <c r="I12" s="16"/>
      <c r="J12" s="16"/>
      <c r="K12" s="16"/>
      <c r="L12" s="16"/>
      <c r="M12" s="16">
        <v>10</v>
      </c>
      <c r="N12" s="16">
        <v>9</v>
      </c>
      <c r="O12" s="29"/>
      <c r="P12" s="30">
        <v>9</v>
      </c>
      <c r="Q12" s="16">
        <v>9</v>
      </c>
      <c r="R12" s="19"/>
      <c r="S12" s="16"/>
      <c r="T12" s="16"/>
      <c r="U12" s="19"/>
      <c r="V12" s="16">
        <v>8</v>
      </c>
      <c r="W12" s="16">
        <v>9</v>
      </c>
      <c r="X12" s="16">
        <v>11</v>
      </c>
      <c r="Y12" s="16"/>
      <c r="Z12" s="16"/>
      <c r="AA12" s="29"/>
      <c r="AB12" s="30"/>
      <c r="AC12" s="16"/>
      <c r="AD12" s="19"/>
      <c r="AE12" s="16">
        <v>9</v>
      </c>
      <c r="AF12" s="16">
        <v>9</v>
      </c>
      <c r="AG12" s="33"/>
      <c r="AH12" s="16">
        <v>9</v>
      </c>
      <c r="AI12" s="16">
        <v>1</v>
      </c>
      <c r="AJ12" s="16">
        <v>9</v>
      </c>
      <c r="AK12" s="44"/>
      <c r="AL12" s="44"/>
      <c r="AM12" s="45"/>
      <c r="AN12" s="46">
        <v>10</v>
      </c>
      <c r="AO12" s="185">
        <v>23</v>
      </c>
      <c r="AP12" s="55">
        <f>IF($D$8="CO1",SUM(D12),)+IF($E$8="CO1",SUM(E12),)+IF($F$8="CO1",SUM(F12),)+IF($G$8="CO1",SUM(G12),)+IF($H$8="CO1",SUM(H12),)+IF($I$8="CO1",SUM(I12),)+IF($J$8="CO1",SUM(J12),)+IF($K$8="CO1",SUM(K12),)+IF($L$8="CO1",SUM(L12),)+IF($M$8="CO1",SUM(M12),)+IF($N$8="CO1",SUM(N12),)+IF($O$8="CO1",SUM(O12),)+IF($P$8="CO1",SUM(P12),)+IF($Q$8="CO1",SUM(Q12),)+IF($R$8="CO1",SUM(R12),)+IF($S$8="CO1",SUM(S12),)+IF($T$8="CO1",SUM(T12),)+IF($U$8="CO1",SUM(U12),)+IF($V$8="CO1",SUM(V12),)+IF($W$8="CO1",SUM(W12),)+IF($X$8="CO1",SUM(X12),)+IF($Y$8="CO1",SUM(Y12),)+IF($Z$8="CO1",SUM(Z12),)+IF($AA$8="CO1",SUM(AA12),)+IF($AB$8="CO1",SUM(AB12),)+IF($AC$8="CO1",SUM(AC12),)+IF($AD$8="CO1",SUM(AD12),)+IF($AE$8="CO1",SUM(AE12),)+IF($AF$8="CO1",SUM(AF12),)+IF($AG$8="CO1",SUM(AG12),)+IF($AH$8="CO1",SUM(AH12),)+IF($AI$8="CO1",SUM(AI12),)+IF($AJ$8="CO1",SUM(AJ12),)+IF($AK$8="CO1",SUM(AK12),)+IF($AL$8="CO1",SUM(AL12),)+IF($AM$8="CO1",SUM(AM12),)+IF($AN$8="CO1",SUM(AN12),)</f>
        <v>30</v>
      </c>
      <c r="AQ12" s="56">
        <f t="shared" si="0"/>
        <v>30</v>
      </c>
      <c r="AR12" s="56">
        <f t="shared" si="1"/>
        <v>100</v>
      </c>
      <c r="AS12" s="56">
        <f t="shared" ref="AS12:AS75" si="4">IF($D$8="CO2",SUM(D12),)+IF($E$8="CO2",SUM(E12),)+IF($F$8="CO2",SUM(F12),)+IF($G$8="CO2",SUM(G12),)+IF($H$8="CO2",SUM(H12),)+IF($I$8="CO2",SUM(I12),)+IF($J$8="CO2",SUM(J12),)+IF($K$8="CO2",SUM(K12),)+IF($L$8="CO2",SUM(L12),)+IF($M$8="CO2",SUM(M12),)+IF($N$8="CO2",SUM(N12),)+IF($O$8="CO2",SUM(O12),)+IF($P$8="CO2",SUM(P12),)+IF($Q$8="CO2",SUM(Q12),)+IF($R$8="CO2",SUM(R12),)+IF($S$8="CO2",SUM(S12),)+IF($T$8="CO2",SUM(T12),)+IF($U$8="CO2",SUM(U12),)+IF($V$8="CO2",SUM(V12),)+IF($W$8="CO2",SUM(W12),)+IF($X$8="CO2",SUM(X12),)+IF($Y$8="CO2",SUM(Y12),)+IF($Z$8="CO2",SUM(Z12),)+IF($AA$8="CO2",SUM(AA12),)+IF($AB$8="CO2",SUM(AB12),)+IF($AC$8="CO2",SUM(AC12),)+IF($AD$8="CO2",SUM(AD12),)+IF($AE$8="CO2",SUM(AE12),)+IF($AF$8="CO2",SUM(AF12),)+IF($AG$8="CO2",SUM(AG12),)+IF($AH$8="CO2",SUM(AH12),)+IF($AI$8="CO2",SUM(AI12),)+IF($AJ$8="CO2",SUM(AJ12),)+IF($AK$8="CO2",SUM(AK12),)+IF($AL$8="CO2",SUM(AL12),)+IF($AM$8="CO2",SUM(AM12),)+IF($AN$8="CO2",SUM(AN12),)</f>
        <v>28</v>
      </c>
      <c r="AT12" s="56">
        <f t="shared" ref="AT12:AT75" si="5">IF($D$8="CO2",SUMIF($D12,"&gt;0",$D$10),)+IF($E$8="CO2",SUMIF($E12,"&gt;0",$E$10),)+IF($F$8="CO2",SUMIF($F12,"&gt;0",$F$10),)+IF($G$8="CO2",SUMIF($G12,"&gt;0",$G$10),)+IF($H$8="CO2",SUMIF($H12,"&gt;0",$H$10),)+IF($I$8="CO2",SUMIF($I12,"&gt;0",$I$10),)+IF($J$8="CO2",SUMIF($J12,"&gt;0",$J$10),)+IF($K$8="CO2",SUMIF($K12,"&gt;0",$K$10),)+IF($L$8="CO2",SUMIF($L12,"&gt;0",$L$10),)+IF($M$8="CO2",SUMIF($M12,"&gt;0",$M$10),)+IF($N$8="CO2",SUMIF($N12,"&gt;0",$N$10),)+IF($O$8="CO2",SUMIF($O12,"&gt;0",$O$10),)+IF($P$8="CO2",SUMIF($P12,"&gt;0",$P$10),)+IF($Q$8="CO2",SUMIF($Q12,"&gt;0",$Q$10),)+IF($R$8="CO2",SUMIF($R12,"&gt;0",$R$10),)+IF($S$8="CO2",SUMIF($S12,"&gt;0",$S$10),)+IF($T$8="CO2",SUMIF($T12,"&gt;0",$T$10),)+IF($U$8="CO2",SUMIF($U12,"&gt;0",$U$10),)+IF($V$8="CO2",SUMIF($V12,"&gt;0",$V$10),)+IF($W$8="CO2",SUMIF($W12,"&gt;0",$W$10),)+IF($X$8="CO2",SUMIF($X12,"&gt;0",$X$10),)+IF($Y$8="CO2",SUMIF($Y12,"&gt;0",$Y$10),)+IF($Z$8="CO2",SUMIF($Z12,"&gt;0",$Z$10),)+IF($AA$8="CO2",SUMIF($AA12,"&gt;0",$AA$10),)+IF($AB$8="CO2",SUMIF($AB12,"&gt;0",$AB$10),)+IF($AC$8="CO2",SUMIF($AC12,"&gt;0",$AC$10),)+IF($AD$8="CO2",SUMIF($AD12,"&gt;0",$AD$10),)+IF($AE$8="CO2",SUMIF($AE12,"&gt;0",$AE$10),)+IF($AF$8="CO2",SUMIF($AF12,"&gt;0",$AF$10),)+IF($AG$8="CO2",SUMIF($AG12,"&gt;0",$AG$10),)+IF($AH$8="CO2",SUMIF($AH12,"&gt;0",$AH$10),)+IF($AI$8="CO2",SUMIF($AI12,"&gt;0",$AI$10),)+IF($AJ$8="CO2",SUMIF($AJ12,"&gt;0",$AJ$10),)+IF($AK$8="CO2",SUMIF($AK12,"&gt;0",$AK$10),)+IF($AL$8="CO2",SUMIF($AL12,"&gt;0",$AL$10),)+IF($AM$8="CO2",SUMIF($AM12,"&gt;0",$AM$10),)</f>
        <v>30</v>
      </c>
      <c r="AU12" s="56">
        <f t="shared" ref="AU12:AU75" si="6">IF(AS12=0," ",AS12/AT12*100)</f>
        <v>93.333333333333329</v>
      </c>
      <c r="AV12" s="56">
        <f t="shared" ref="AV12:AV75" si="7">IF($D$8="CO3",SUM(D12),)+IF($E$8="CO3",SUM(E12),)+IF($F$8="CO3",SUM(F12),)+IF($G$8="CO3",SUM(G12),)+IF($H$8="CO3",SUM(H12),)+IF($I$8="CO3",SUM(I12),)+IF($J$8="CO3",SUM(J12),)+IF($K$8="CO3",SUM(K12),)+IF($L$8="CO3",SUM(L12),)+IF($M$8="CO3",SUM(M12),)+IF($N$8="CO3",SUM(N12),)+IF($O$8="CO3",SUM(O12),)+IF($P$8="CO3",SUM(P12),)+IF($Q$8="CO3",SUM(Q12),)+IF($R$8="CO3",SUM(R12),)+IF($S$8="CO3",SUM(S12),)+IF($T$8="CO3",SUM(T12),)+IF($U$8="CO3",SUM(U12),)+IF($V$8="CO3",SUM(V12),)+IF($W$8="CO3",SUM(W12),)+IF($X$8="CO3",SUM(X12),)+IF($Y$8="CO3",SUM(Y12),)+IF($Z$8="CO3",SUM(Z12),)+IF($AA$8="CO3",SUM(AA12),)+IF($AB$8="CO3",SUM(AB12),)+IF($AC$8="CO3",SUM(AC12),)+IF($AD$8="CO3",SUM(AD12),)+IF($AE$8="CO3",SUM(AE12),)+IF($AF$8="CO3",SUM(AF12),)+IF($AG$8="CO3",SUM(AG12),)+IF($AH$8="CO3",SUM(AH12),)+IF($AI$8="CO3",SUM(AI12),)+IF($AJ$8="CO3",SUM(AJ12),)+IF($AK$8="CO3",SUM(AK12),)+IF($AL$8="CO3",SUM(AL12),)+IF($AM$8="CO3",SUM(AM12),)+IF($AN$8="CO3",SUM(AN12),)</f>
        <v>28</v>
      </c>
      <c r="AW12" s="56">
        <f t="shared" ref="AW12:AW75" si="8">IF($D$8="CO3",SUMIF($D12,"&gt;0",$D$10),)+IF($E$8="CO3",SUMIF($E12,"&gt;0",$E$10),)+IF($F$8="CO3",SUMIF($F12,"&gt;0",$F$10),)+IF($G$8="CO3",SUMIF($G12,"&gt;0",$G$10),)+IF($H$8="CO3",SUMIF($H12,"&gt;0",$H$10),)+IF($I$8="CO3",SUMIF($I12,"&gt;0",$I$10),)+IF($J$8="CO3",SUMIF($J12,"&gt;0",$J$10),)+IF($K$8="CO3",SUMIF($K12,"&gt;0",$K$10),)+IF($L$8="CO3",SUMIF($L12,"&gt;0",$L$10),)+IF($M$8="CO3",SUMIF($M12,"&gt;0",$M$10),)+IF($N$8="CO3",SUMIF($N12,"&gt;0",$N$10),)+IF($O$8="CO3",SUMIF($O12,"&gt;0",$O$10),)+IF($P$8="CO3",SUMIF($P12,"&gt;0",$P$10),)+IF($Q$8="CO3",SUMIF($Q12,"&gt;0",$Q$10),)+IF($R$8="CO3",SUMIF($R12,"&gt;0",$R$10),)+IF($S$8="CO3",SUMIF($S12,"&gt;0",$S$10),)+IF($T$8="CO3",SUMIF($T12,"&gt;0",$T$10),)+IF($U$8="CO3",SUMIF($U12,"&gt;0",$U$10),)+IF($V$8="CO3",SUMIF($V12,"&gt;0",$V$10),)+IF($W$8="CO3",SUMIF($W12,"&gt;0",$W$10),)+IF($X$8="CO3",SUMIF($X12,"&gt;0",$X$10),)+IF($Y$8="CO3",SUMIF($Y12,"&gt;0",$Y$10),)+IF($Z$8="CO3",SUMIF($Z12,"&gt;0",$Z$10),)+IF($AA$8="CO3",SUMIF($AA12,"&gt;0",$AA$10),)+IF($AB$8="CO3",SUMIF($AB12,"&gt;0",$AB$10),)+IF($AC$8="CO3",SUMIF($AC12,"&gt;0",$AC$10),)+IF($AD$8="CO3",SUMIF($AD12,"&gt;0",$AD$10),)+IF($AE$8="CO3",SUMIF($AE12,"&gt;0",$AE$10),)+IF($AF$8="CO3",SUMIF($AF12,"&gt;0",$AF$10),)+IF($AG$8="CO3",SUMIF($AG12,"&gt;0",$AG$10),)+IF($AH$8="CO3",SUMIF($AH12,"&gt;0",$AH$10),)+IF($AI$8="CO3",SUMIF($AI12,"&gt;0",$AI$10),)+IF($AJ$8="CO3",SUMIF($AJ12,"&gt;0",$AJ$10),)+IF($AK$8="CO3",SUMIF($AK12,"&gt;0",$AK$10),)+IF($AL$8="CO3",SUMIF($AL12,"&gt;0",$AL$10),)+IF($AM$8="CO3",SUMIF($AM12,"&gt;0",$AM$10),)</f>
        <v>30</v>
      </c>
      <c r="AX12" s="56">
        <f t="shared" ref="AX12:AX75" si="9">IF(AV12=0," ",AV12/AW12*100)</f>
        <v>93.333333333333329</v>
      </c>
      <c r="AY12" s="56">
        <f t="shared" ref="AY12:AY75" si="10">IF($D$8="CO4",SUM(D12),)+IF($E$8="CO4",SUM(E12),)+IF($F$8="CO4",SUM(F12),)+IF($G$8="CO4",SUM(G12),)+IF($H$8="CO4",SUM(H12),)+IF($I$8="CO4",SUM(I12),)+IF($J$8="CO4",SUM(J12),)+IF($K$8="CO4",SUM(K12),)+IF($L$8="CO4",SUM(L12),)+IF($M$8="CO4",SUM(M12),)+IF($N$8="CO4",SUM(N12),)+IF($O$8="CO4",SUM(O12),)+IF($P$8="CO4",SUM(P12),)+IF($Q$8="CO4",SUM(Q12),)+IF($R$8="CO4",SUM(R12),)+IF($S$8="CO4",SUM(S12),)+IF($T$8="CO4",SUM(T12),)+IF($U$8="CO4",SUM(U12),)+IF($V$8="CO4",SUM(V12),)+IF($W$8="CO4",SUM(W12),)+IF($X$8="CO4",SUM(X12),)+IF($Y$8="CO4",SUM(Y12),)+IF($Z$8="CO4",SUM(Z12),)+IF($AA$8="CO4",SUM(AA12),)+IF($AB$8="CO4",SUM(AB12),)+IF($AC$8="CO4",SUM(AC12),)+IF($AD$8="CO4",SUM(AD12),)+IF($AE$8="CO4",SUM(AE12),)+IF($AF$8="CO4",SUM(AF12),)+IF($AG$8="CO4",SUM(AG12),)+IF($AH$8="CO4",SUM(AH12),)+IF($AI$8="CO4",SUM(AI12),)+IF($AJ$8="CO4",SUM(AJ12),)+IF($AK$8="CO4",SUM(AK12),)+IF($AL$8="CO4",SUM(AL12),)+IF($AM$8="CO4",SUM(AM12),)+IF($AN$8="CO4",SUM(AN12),)</f>
        <v>27</v>
      </c>
      <c r="AZ12" s="56">
        <f>IF($D$8="CO4",SUMIF($D12,"&gt;0",$D$10),)+IF($E$8="CO4",SUMIF($E12,"&gt;0",$E$10),)+IF($F$8="CO4",SUMIF($F12,"&gt;0",$F$10),)+IF($G$8="CO4",SUMIF($G12,"&gt;0",$G$10),)+IF($H$8="CO4",SUMIF($H12,"&gt;0",$H$10),)+IF($I$8="CO4",SUMIF($I12,"&gt;0",$I$10),)+IF($J$8="CO4",SUMIF($J12,"&gt;0",$J$10),)+IF($K$8="CO4",SUMIF($K12,"&gt;0",$K$10),)+IF($L$8="CO4",SUMIF($L12,"&gt;0",$L$10),)+IF($M$8="CO4",SUMIF($M12,"&gt;0",$M$10),)+IF($N$8="CO4",SUMIF($N12,"&gt;0",$N$10),)+IF($O$8="CO4",SUMIF($O12,"&gt;0",$O$10),)+IF($P$8="CO4",SUMIF($P12,"&gt;0",$P$10),)+IF($Q$8="CO4",SUMIF($Q12,"&gt;0",$Q$10),)+IF($R$8="CO4",SUMIF($R12,"&gt;0",$R$10),)+IF($S$8="CO4",SUMIF($S12,"&gt;0",$S$10),)+IF($T$8="CO4",SUMIF($T12,"&gt;0",$T$10),)+IF($U$8="CO4",SUMIF($U12,"&gt;0",$U$10),)+IF($V$8="CO4",SUMIF($V12,"&gt;0",$V$10),)+IF($W$8="CO4",SUMIF($W12,"&gt;0",$W$10),)+IF($X$8="CO4",SUMIF($X12,"&gt;0",$X$10),)+IF($Y$8="CO4",SUMIF($Y12,"&gt;0",$Y$10),)+IF($Z$8="CO4",SUMIF($Z12,"&gt;0",$Z$10),)+IF($AA$8="CO4",SUMIF($AA12,"&gt;0",$AA$10),)+IF($AB$8="CO4",SUMIF($AB12,"&gt;0",$AB$10),)+IF($AC$8="CO4",SUMIF($AC12,"&gt;0",$AC$10),)+IF($AD$8="CO4",SUMIF($AD12,"&gt;0",$AD$10),)+IF($AE$8="CO4",SUMIF($AE12,"&gt;0",$AE$10),)+IF($AF$8="CO4",SUMIF($AF12,"&gt;0",$AF$10),)+IF($AG$8="CO4",SUMIF($AG12,"&gt;0",$AG$10),)+IF($AH$8="CO4",SUMIF($AH12,"&gt;0",$AH$10),)+IF($AI$8="CO4",SUMIF($AI12,"&gt;0",$AI$10),)+IF($AJ$8="CO4",SUMIF($AJ12,"&gt;0",$AJ$10),)+IF($AK$8="CO4",SUMIF($AK12,"&gt;0",$AK$10),)+IF($AL$8="CO4",SUMIF($AL12,"&gt;0",$AL$10),)+IF($AM$8="CO4",SUMIF($AM12,"&gt;0",$AM$10),)</f>
        <v>30</v>
      </c>
      <c r="BA12" s="56">
        <f t="shared" si="3"/>
        <v>90</v>
      </c>
      <c r="BB12" s="56">
        <f>IF($D$8="CO5",SUM(D12),)+IF($E$8="CO5",SUM(E12),)+IF($F$8="CO5",SUM(F12),)+IF($G$8="CO5",SUM(G12),)+IF($H$8="CO5",SUM(H12),)+IF($I$8="CO5",SUM(I12),)+IF($J$8="CO5",SUM(J12),)+IF($K$8="CO5",SUM(K12),)+IF($L$8="CO5",SUM(L12),)+IF($M$8="CO5",SUM(M12),)+IF($N$8="CO5",SUM(N12),)+IF($O$8="CO5",SUM(O12),)+IF($P$8="CO5",SUM(P12),)+IF($Q$8="CO5",SUM(Q12),)+IF($R$8="CO5",SUM(R12),)+IF($S$8="CO5",SUM(S12),)+IF($T$8="CO5",SUM(T12),)+IF($U$8="CO5",SUM(U12),)+IF($V$8="CO5",SUM(V12),)+IF($W$8="CO5",SUM(W12),)+IF($X$8="CO5",SUM(X12),)+IF($Y$8="CO5",SUM(Y12),)+IF($Z$8="CO5",SUM(Z12),)+IF($AA$8="CO5",SUM(AA12),)+IF($AB$8="CO5",SUM(AB12),)+IF($AC$8="CO5",SUM(AC12),)+IF($AD$8="CO5",SUM(AD12),)+IF($AE$8="CO5",SUM(AE12),)+IF($AF$8="CO5",SUM(AF12),)+IF($AG$8="CO5",SUM(AG12),)+IF($AH$8="CO5",SUM(AH12),)+IF($AI$8="CO5",SUM(AI12),)+IF($AJ$8="CO5",SUM(AJ12),)+IF($AK$8="CO5",SUM(AK12),)+IF($AL$8="CO5",SUM(AL12),)+IF($AM$8="CO5",SUM(AM12),)+IF($AN$8="CO5",SUM(AN12),)</f>
        <v>19</v>
      </c>
      <c r="BC12" s="56">
        <f t="shared" ref="BC12:BC75" si="11">IF($D$8="CO5",SUMIF($D12,"&gt;0",$D$10),)+IF($E$8="CO5",SUMIF($E12,"&gt;0",$E$10),)+IF($F$8="CO5",SUMIF($F12,"&gt;0",$F$10),)+IF($G$8="CO5",SUMIF($G12,"&gt;0",$G$10),)+IF($H$8="CO5",SUMIF($H12,"&gt;0",$H$10),)+IF($I$8="CO5",SUMIF($I12,"&gt;0",$I$10),)+IF($J$8="CO5",SUMIF($J12,"&gt;0",$J$10),)+IF($K$8="CO5",SUMIF($K12,"&gt;0",$K$10),)+IF($L$8="CO5",SUMIF($L12,"&gt;0",$L$10),)+IF($M$8="CO5",SUMIF($M12,"&gt;0",$M$10),)+IF($N$8="CO5",SUMIF($N12,"&gt;0",$N$10),)+IF($O$8="CO5",SUMIF($O12,"&gt;0",$O$10),)+IF($P$8="CO5",SUMIF($P12,"&gt;0",$P$10),)+IF($Q$8="CO5",SUMIF($Q12,"&gt;0",$Q$10),)+IF($R$8="CO5",SUMIF($R12,"&gt;0",$R$10),)+IF($S$8="CO5",SUMIF($S12,"&gt;0",$S$10),)+IF($T$8="CO5",SUMIF($T12,"&gt;0",$T$10),)+IF($U$8="CO5",SUMIF($U12,"&gt;0",$U$10),)+IF($V$8="CO5",SUMIF($V12,"&gt;0",$V$10),)+IF($W$8="CO5",SUMIF($W12,"&gt;0",$W$10),)+IF($X$8="CO5",SUMIF($X12,"&gt;0",$X$10),)+IF($Y$8="CO5",SUMIF($Y12,"&gt;0",$Y$10),)+IF($Z$8="CO5",SUMIF($Z12,"&gt;0",$Z$10),)+IF($AA$8="CO5",SUMIF($AA12,"&gt;0",$AA$10),)+IF($AB$8="CO5",SUMIF($AB12,"&gt;0",$AB$10),)+IF($AC$8="CO5",SUMIF($AC12,"&gt;0",$AC$10),)+IF($AD$8="CO5",SUMIF($AD12,"&gt;0",$AD$10),)+IF($AE$8="CO5",SUMIF($AE12,"&gt;0",$AE$10),)+IF($AF$8="CO5",SUMIF($AF12,"&gt;0",$AF$10),)+IF($AG$8="CO5",SUMIF($AG12,"&gt;0",$AG$10),)+IF($AH$8="CO5",SUMIF($AH12,"&gt;0",$AH$10),)+IF($AI$8="CO5",SUMIF($AI12,"&gt;0",$AI$10),)+IF($AJ$8="CO5",SUMIF($AJ12,"&gt;0",$AJ$10),)+IF($AK$8="CO5",SUMIF($AK12,"&gt;0",$AK$10),)+IF($AL$8="CO5",SUMIF($AL12,"&gt;0",$AL$10),)+IF($AM$8="CO5",SUMIF($AM12,"&gt;0",$AM$10),)</f>
        <v>30</v>
      </c>
      <c r="BD12" s="56">
        <f t="shared" ref="BD12:BD75" si="12">IF(BB12=0," ",BB12/BC12*100)</f>
        <v>63.333333333333329</v>
      </c>
      <c r="BE12" s="56">
        <f>IF($D$8="CO6",SUM(D12),)+IF($E$8="CO6",SUM(E12),)+IF($F$8="CO6",SUM(F12),)+IF($G$8="CO6",SUM(G12),)+IF($H$8="CO6",SUM(H12),)+IF($I$8="CO6",SUM(I12),)+IF($J$8="CO6",SUM(J12),)+IF($K$8="CO6",SUM(K12),)+IF($L$8="CO6",SUM(L12),)+IF($M$8="CO6",SUM(M12),)+IF($N$8="CO6",SUM(N12),)+IF($O$8="CO6",SUM(O12),)+IF($P$8="CO6",SUM(P12),)+IF($Q$8="CO6",SUM(Q12),)+IF($R$8="CO6",SUM(R12),)+IF($S$8="CO6",SUM(S12),)+IF($T$8="CO6",SUM(T12),)+IF($U$8="CO6",SUM(U12),)+IF($V$8="CO6",SUM(V12),)+IF($W$8="CO6",SUM(W12),)+IF($X$8="CO6",SUM(X12),)+IF($Y$8="CO6",SUM(Y12),)+IF($Z$8="CO6",SUM(Z12),)+IF($AA$8="CO6",SUM(AA12),)+IF($AB$8="CO6",SUM(AB12),)+IF($AC$8="CO6",SUM(AC12),)+IF($AD$8="CO6",SUM(AD12),)+IF($AE$8="CO6",SUM(AE12),)+IF($AF$8="CO6",SUM(AF12),)+IF($AG$8="CO6",SUM(AG12),)+IF($AH$8="CO6",SUM(AH12),)+IF($AI$8="CO6",SUM(AI12),)+IF($AJ$8="CO6",SUM(AJ12),)+IF($AK$8="CO6",SUM(AK12),)+IF($AL$8="CO6",SUM(AL12),)+IF($AM$8="CO6",SUM(AM12),)+IF($AN$8="CO6",SUM(AN12),)</f>
        <v>0</v>
      </c>
      <c r="BF12" s="61">
        <f>IF($D$8="CO6",SUMIF($D12,"&gt;0",$D$10),)+IF($E$8="CO6",SUMIF($E12,"&gt;0",$E$10),)+IF($F$8="CO6",SUMIF($F12,"&gt;0",$F$10),)+IF($G$8="CO6",SUMIF($G12,"&gt;0",$G$10),)+IF($H$8="CO6",SUMIF($H12,"&gt;0",$H$10),)+IF($I$8="CO6",SUMIF($I12,"&gt;0",$I$10),)+IF($J$8="CO6",SUMIF($J12,"&gt;0",$J$10),)+IF($K$8="CO6",SUMIF($K12,"&gt;0",$K$10),)+IF($L$8="CO6",SUMIF($L12,"&gt;0",$L$10),)+IF($M$8="CO6",SUMIF($M12,"&gt;0",$M$10),)+IF($N$8="CO6",SUMIF($N12,"&gt;0",$N$10),)+IF($O$8="CO6",SUMIF($O12,"&gt;0",$O$10),)+IF($P$8="CO6",SUMIF($P12,"&gt;0",$P$10),)+IF($Q$8="CO6",SUMIF($Q12,"&gt;0",$Q$10),)+IF($R$8="CO6",SUMIF($R12,"&gt;0",$R$10),)+IF($S$8="CO6",SUMIF($S12,"&gt;0",$S$10),)+IF($T$8="CO6",SUMIF($T12,"&gt;0",$T$10),)+IF($U$8="CO6",SUMIF($U12,"&gt;0",$U$10),)+IF($V$8="CO6",SUMIF($V12,"&gt;0",$V$10),)+IF($W$8="CO6",SUMIF($W12,"&gt;0",$W$10),)+IF($X$8="CO6",SUMIF($X12,"&gt;0",$X$10),)+IF($Y$8="CO6",SUMIF($Y12,"&gt;0",$Y$10),)+IF($Z$8="CO6",SUMIF($Z12,"&gt;0",$Z$10),)+IF($AA$8="CO6",SUMIF($AA12,"&gt;0",$AA$10),)+IF($AB$8="CO6",SUMIF($AB12,"&gt;0",$AB$10),)+IF($AC$8="CO6",SUMIF($AC12,"&gt;0",$AC$10),)+IF($AD$8="CO6",SUMIF($AD12,"&gt;0",$AD$10),)+IF($AE$8="CO6",SUMIF($AE12,"&gt;0",$AE$10),)+IF($AF$8="CO6",SUMIF($AF12,"&gt;0",$AF$10),)+IF($AG$8="CO6",SUMIF($AG12,"&gt;0",$AG$10),)+IF($AH$8="CO6",SUMIF($AH12,"&gt;0",$AH$10),)+IF($AI$8="CO6",SUMIF($AI12,"&gt;0",$AI$10),)+IF($AJ$8="CO6",SUMIF($AJ12,"&gt;0",$AJ$10),)+IF($AK$8="CO6",SUMIF($AK12,"&gt;0",$AK$10),)+IF($AL$8="CO6",SUMIF($AL12,"&gt;0",$AL$10),)+IF($AM$8="CO6",SUMIF($AM12,"&gt;0",$AM$10),)</f>
        <v>0</v>
      </c>
      <c r="BG12" s="62" t="str">
        <f t="shared" ref="BG12:BG75" si="13">IF(BE12=0," ",BE12/BF12*100)</f>
        <v xml:space="preserve"> </v>
      </c>
      <c r="BH12" s="5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</row>
    <row r="13" spans="1:82" ht="15">
      <c r="A13" s="17">
        <v>3</v>
      </c>
      <c r="B13" s="14" t="s">
        <v>35</v>
      </c>
      <c r="C13" s="14" t="s">
        <v>36</v>
      </c>
      <c r="D13" s="15">
        <v>9</v>
      </c>
      <c r="E13" s="16">
        <v>9</v>
      </c>
      <c r="F13" s="16">
        <v>9</v>
      </c>
      <c r="G13" s="16"/>
      <c r="H13" s="16"/>
      <c r="I13" s="16"/>
      <c r="L13" s="16"/>
      <c r="M13" s="16">
        <v>9</v>
      </c>
      <c r="N13" s="16">
        <v>9</v>
      </c>
      <c r="O13" s="29"/>
      <c r="P13" s="30">
        <v>9</v>
      </c>
      <c r="Q13" s="16">
        <v>9</v>
      </c>
      <c r="R13" s="19"/>
      <c r="S13" s="16"/>
      <c r="T13" s="16"/>
      <c r="U13" s="19"/>
      <c r="V13" s="16">
        <v>8</v>
      </c>
      <c r="W13" s="16">
        <v>9</v>
      </c>
      <c r="X13" s="16">
        <v>11</v>
      </c>
      <c r="Y13" s="16"/>
      <c r="Z13" s="16"/>
      <c r="AA13" s="29"/>
      <c r="AB13" s="30"/>
      <c r="AC13" s="16"/>
      <c r="AD13" s="19"/>
      <c r="AE13" s="16">
        <v>9</v>
      </c>
      <c r="AF13" s="16">
        <v>9</v>
      </c>
      <c r="AG13" s="33"/>
      <c r="AH13" s="16">
        <v>9</v>
      </c>
      <c r="AI13" s="16">
        <v>1</v>
      </c>
      <c r="AJ13" s="16">
        <v>9</v>
      </c>
      <c r="AK13" s="44"/>
      <c r="AL13" s="44"/>
      <c r="AM13" s="45"/>
      <c r="AN13" s="46">
        <v>10</v>
      </c>
      <c r="AO13" s="185">
        <v>29</v>
      </c>
      <c r="AP13" s="55">
        <f>IF($D$8="CO1",SUM(D13),)+IF($E$8="CO1",SUM(E13),)+IF($F$8="CO1",SUM(F13),)+IF($G$8="CO1",SUM(G13),)+IF($H$8="CO1",SUM(H13),)+IF($I$8="CO1",SUM(I13),)+IF($J$8="CO1",SUM(M13),)+IF($K$8="CO1",SUM(N13),)+IF($L$8="CO1",SUM(L13),)+IF($M$8="CO1",SUM(#REF!),)+IF($N$8="CO1",SUM(#REF!),)+IF($O$8="CO1",SUM(O13),)+IF($P$8="CO1",SUM(P13),)+IF($Q$8="CO1",SUM(Q13),)+IF($R$8="CO1",SUM(R13),)+IF($S$8="CO1",SUM(S13),)+IF($T$8="CO1",SUM(T13),)+IF($U$8="CO1",SUM(U13),)+IF($V$8="CO1",SUM(V13),)+IF($W$8="CO1",SUM(W13),)+IF($X$8="CO1",SUM(X13),)+IF($Y$8="CO1",SUM(Y13),)+IF($Z$8="CO1",SUM(Z13),)+IF($AA$8="CO1",SUM(AA13),)+IF($AB$8="CO1",SUM(AB13),)+IF($AC$8="CO1",SUM(AC13),)+IF($AD$8="CO1",SUM(AD13),)+IF($AE$8="CO1",SUM(AE13),)+IF($AF$8="CO1",SUM(AF13),)+IF($AG$8="CO1",SUM(AG13),)+IF($AH$8="CO1",SUM(AH13),)+IF($AI$8="CO1",SUM(AI13),)+IF($AJ$8="CO1",SUM(AJ13),)+IF($AK$8="CO1",SUM(AK13),)+IF($AL$8="CO1",SUM(AL13),)+IF($AM$8="CO1",SUM(AM13),)+IF($AN$8="CO1",SUM(AN13),)</f>
        <v>27</v>
      </c>
      <c r="AQ13" s="56">
        <f>IF($D$8="CO1",SUMIF($D13,"&gt;0",$D$10),)+IF($E$8="CO1",SUMIF($E13,"&gt;0",$E$10),)+IF($F$8="CO1",SUMIF($F13,"&gt;0",$F$10),)+IF($G$8="CO1",SUMIF($G13,"&gt;0",$G$10),)+IF($H$8="CO1",SUMIF($H13,"&gt;0",$H$10),)+IF($I$8="CO1",SUMIF($I13,"&gt;0",$I$10),)+IF($J$8="CO1",SUMIF($M13,"&gt;0",$J$10),)+IF($K$8="CO1",SUMIF($N13,"&gt;0",$K$10),)+IF($L$8="CO1",SUMIF($L13,"&gt;0",$L$10),)+IF($M$8="CO1",SUMIF(#REF!,"&gt;0",$M$10),)+IF($N$8="CO1",SUMIF(#REF!,"&gt;0",$N$10),)+IF($O$8="CO1",SUMIF($O13,"&gt;0",$O$10),)+IF($P$8="CO1",SUMIF($P13,"&gt;0",$P$10),)+IF($Q$8="CO1",SUMIF($Q13,"&gt;0",$Q$10),)+IF($R$8="CO1",SUMIF($R13,"&gt;0",$R$10),)+IF($S$8="CO1",SUMIF($S13,"&gt;0",$S$10),)+IF($T$8="CO1",SUMIF($T13,"&gt;0",$T$10),)+IF($U$8="CO1",SUMIF($U13,"&gt;0",$U$10),)+IF($V$8="CO1",SUMIF($V13,"&gt;0",$V$10),)+IF($W$8="CO1",SUMIF($W13,"&gt;0",$W$10),)+IF($X$8="CO1",SUMIF($X13,"&gt;0",$X$10),)+IF($Y$8="CO1",SUMIF($Y13,"&gt;0",$Y$10),)+IF($Z$8="CO1",SUMIF($Z13,"&gt;0",$Z$10),)+IF($AA$8="CO1",SUMIF($AA13,"&gt;0",$AA$10),)+IF($AB$8="CO1",SUMIF($AB13,"&gt;0",$AB$10),)+IF($AC$8="CO1",SUMIF($AC13,"&gt;0",$AC$10),)+IF($AD$8="CO1",SUMIF($AD13,"&gt;0",$AD$10),)+IF($AE$8="CO1",SUMIF($AE13,"&gt;0",$AE$10),)+IF($AF$8="CO1",SUMIF($AF13,"&gt;0",$AF$10),)+IF($AG$8="CO1",SUMIF($AG13,"&gt;0",$AG$10),)+IF($AH$8="CO1",SUMIF($AH13,"&gt;0",$AH$10),)+IF($AI$8="CO1",SUMIF($AI13,"&gt;0",$AI$10),)+IF($AJ$8="CO1",SUMIF($AJ13,"&gt;0",$AJ$10),)+IF($AK$8="CO1",SUMIF($AK13,"&gt;0",$AK$10),)+IF($AL$8="CO1",SUMIF($AL13,"&gt;0",$AL$10),)+IF($AM$8="CO1",SUMIF($AM13,"&gt;0",$AM$10),)</f>
        <v>30</v>
      </c>
      <c r="AR13" s="56">
        <f t="shared" si="1"/>
        <v>90</v>
      </c>
      <c r="AS13" s="56">
        <f t="shared" si="4"/>
        <v>27</v>
      </c>
      <c r="AT13" s="56">
        <f t="shared" si="5"/>
        <v>30</v>
      </c>
      <c r="AU13" s="56">
        <f t="shared" si="6"/>
        <v>90</v>
      </c>
      <c r="AV13" s="56">
        <f t="shared" si="7"/>
        <v>28</v>
      </c>
      <c r="AW13" s="56">
        <f t="shared" si="8"/>
        <v>30</v>
      </c>
      <c r="AX13" s="56">
        <f t="shared" si="9"/>
        <v>93.333333333333329</v>
      </c>
      <c r="AY13" s="56">
        <f t="shared" si="10"/>
        <v>27</v>
      </c>
      <c r="AZ13" s="56">
        <f>IF($D$8="CO4",SUMIF($D13,"&gt;0",$D$10),)+IF($E$8="CO4",SUMIF($E13,"&gt;0",$E$10),)+IF($F$8="CO4",SUMIF($F13,"&gt;0",$F$10),)+IF($G$8="CO4",SUMIF($G13,"&gt;0",$G$10),)+IF($H$8="CO4",SUMIF($H13,"&gt;0",$H$10),)+IF($I$8="CO4",SUMIF($I13,"&gt;0",$I$10),)+IF($J$8="CO4",SUMIF($M13,"&gt;0",$J$10),)+IF($K$8="CO4",SUMIF($N13,"&gt;0",$K$10),)+IF($L$8="CO4",SUMIF($L13,"&gt;0",$L$10),)+IF($M$8="CO4",SUMIF(#REF!,"&gt;0",$M$10),)+IF($N$8="CO4",SUMIF(#REF!,"&gt;0",$N$10),)+IF($O$8="CO4",SUMIF($O13,"&gt;0",$O$10),)+IF($P$8="CO4",SUMIF($P13,"&gt;0",$P$10),)+IF($Q$8="CO4",SUMIF($Q13,"&gt;0",$Q$10),)+IF($R$8="CO4",SUMIF($R13,"&gt;0",$R$10),)+IF($S$8="CO4",SUMIF($S13,"&gt;0",$S$10),)+IF($T$8="CO4",SUMIF($T13,"&gt;0",$T$10),)+IF($U$8="CO4",SUMIF($U13,"&gt;0",$U$10),)+IF($V$8="CO4",SUMIF($V13,"&gt;0",$V$10),)+IF($W$8="CO4",SUMIF($W13,"&gt;0",$W$10),)+IF($X$8="CO4",SUMIF($X13,"&gt;0",$X$10),)+IF($Y$8="CO4",SUMIF($Y13,"&gt;0",$Y$10),)+IF($Z$8="CO4",SUMIF($Z13,"&gt;0",$Z$10),)+IF($AA$8="CO4",SUMIF($AA13,"&gt;0",$AA$10),)+IF($AB$8="CO4",SUMIF($AB13,"&gt;0",$AB$10),)+IF($AC$8="CO4",SUMIF($AC13,"&gt;0",$AC$10),)+IF($AD$8="CO4",SUMIF($AD13,"&gt;0",$AD$10),)+IF($AE$8="CO4",SUMIF($AE13,"&gt;0",$AE$10),)+IF($AF$8="CO4",SUMIF($AF13,"&gt;0",$AF$10),)+IF($AG$8="CO4",SUMIF($AG13,"&gt;0",$AG$10),)+IF($AH$8="CO4",SUMIF($AH13,"&gt;0",$AH$10),)+IF($AI$8="CO4",SUMIF($AI13,"&gt;0",$AI$10),)+IF($AJ$8="CO4",SUMIF($AJ13,"&gt;0",$AJ$10),)+IF($AK$8="CO4",SUMIF($AK13,"&gt;0",$AK$10),)+IF($AL$8="CO4",SUMIF($AL13,"&gt;0",$AL$10),)+IF($AM$8="CO4",SUMIF($AM13,"&gt;0",$AM$10),)</f>
        <v>30</v>
      </c>
      <c r="BA13" s="56">
        <f t="shared" si="3"/>
        <v>90</v>
      </c>
      <c r="BB13" s="56">
        <f>IF($D$8="CO5",SUM(D13),)+IF($E$8="CO5",SUM(E13),)+IF($F$8="CO5",SUM(F13),)+IF($G$8="CO5",SUM(G13),)+IF($H$8="CO5",SUM(H13),)+IF($I$8="CO5",SUM(I13),)+IF($J$8="CO5",SUM(M13),)+IF($K$8="CO5",SUM(N13),)+IF($L$8="CO5",SUM(L13),)+IF($M$8="CO5",SUM(#REF!),)+IF($N$8="CO5",SUM(#REF!),)+IF($O$8="CO5",SUM(O13),)+IF($P$8="CO5",SUM(P13),)+IF($Q$8="CO5",SUM(Q13),)+IF($R$8="CO5",SUM(R13),)+IF($S$8="CO5",SUM(S13),)+IF($T$8="CO5",SUM(T13),)+IF($U$8="CO5",SUM(U13),)+IF($V$8="CO5",SUM(V13),)+IF($W$8="CO5",SUM(W13),)+IF($X$8="CO5",SUM(X13),)+IF($Y$8="CO5",SUM(Y13),)+IF($Z$8="CO5",SUM(Z13),)+IF($AA$8="CO5",SUM(AA13),)+IF($AB$8="CO5",SUM(AB13),)+IF($AC$8="CO5",SUM(AC13),)+IF($AD$8="CO5",SUM(AD13),)+IF($AE$8="CO5",SUM(AE13),)+IF($AF$8="CO5",SUM(AF13),)+IF($AG$8="CO5",SUM(AG13),)+IF($AH$8="CO5",SUM(AH13),)+IF($AI$8="CO5",SUM(AI13),)+IF($AJ$8="CO5",SUM(AJ13),)+IF($AK$8="CO5",SUM(AK13),)+IF($AL$8="CO5",SUM(AL13),)+IF($AM$8="CO5",SUM(AM13),)+IF($AN$8="CO5",SUM(AN13),)</f>
        <v>19</v>
      </c>
      <c r="BC13" s="56">
        <f t="shared" si="11"/>
        <v>30</v>
      </c>
      <c r="BD13" s="56">
        <f t="shared" si="12"/>
        <v>63.333333333333329</v>
      </c>
      <c r="BE13" s="56">
        <f>IF($D$8="CO6",SUM(D13),)+IF($E$8="CO6",SUM(E13),)+IF($F$8="CO6",SUM(F13),)+IF($G$8="CO6",SUM(G13),)+IF($H$8="CO6",SUM(H13),)+IF($I$8="CO6",SUM(I13),)+IF($J$8="CO6",SUM(M13),)+IF($K$8="CO6",SUM(N13),)+IF($L$8="CO6",SUM(L13),)+IF($M$8="CO6",SUM(#REF!),)+IF($N$8="CO6",SUM(#REF!),)+IF($O$8="CO6",SUM(O13),)+IF($P$8="CO6",SUM(P13),)+IF($Q$8="CO6",SUM(Q13),)+IF($R$8="CO6",SUM(R13),)+IF($S$8="CO6",SUM(S13),)+IF($T$8="CO6",SUM(T13),)+IF($U$8="CO6",SUM(U13),)+IF($V$8="CO6",SUM(V13),)+IF($W$8="CO6",SUM(W13),)+IF($X$8="CO6",SUM(X13),)+IF($Y$8="CO6",SUM(Y13),)+IF($Z$8="CO6",SUM(Z13),)+IF($AA$8="CO6",SUM(AA13),)+IF($AB$8="CO6",SUM(AB13),)+IF($AC$8="CO6",SUM(AC13),)+IF($AD$8="CO6",SUM(AD13),)+IF($AE$8="CO6",SUM(AE13),)+IF($AF$8="CO6",SUM(AF13),)+IF($AG$8="CO6",SUM(AG13),)+IF($AH$8="CO6",SUM(AH13),)+IF($AI$8="CO6",SUM(AI13),)+IF($AJ$8="CO6",SUM(AJ13),)+IF($AK$8="CO6",SUM(AK13),)+IF($AL$8="CO6",SUM(AL13),)+IF($AM$8="CO6",SUM(AM13),)+IF($AN$8="CO6",SUM(AN13),)</f>
        <v>0</v>
      </c>
      <c r="BF13" s="61">
        <f>IF($D$8="CO6",SUMIF($D13,"&gt;0",$D$10),)+IF($E$8="CO6",SUMIF($E13,"&gt;0",$E$10),)+IF($F$8="CO6",SUMIF($F13,"&gt;0",$F$10),)+IF($G$8="CO6",SUMIF($G13,"&gt;0",$G$10),)+IF($H$8="CO6",SUMIF($H13,"&gt;0",$H$10),)+IF($I$8="CO6",SUMIF($I13,"&gt;0",$I$10),)+IF($J$8="CO6",SUMIF($M13,"&gt;0",$J$10),)+IF($K$8="CO6",SUMIF($N13,"&gt;0",$K$10),)+IF($L$8="CO6",SUMIF($L13,"&gt;0",$L$10),)+IF($M$8="CO6",SUMIF(#REF!,"&gt;0",$M$10),)+IF($N$8="CO6",SUMIF(#REF!,"&gt;0",$N$10),)+IF($O$8="CO6",SUMIF($O13,"&gt;0",$O$10),)+IF($P$8="CO6",SUMIF($P13,"&gt;0",$P$10),)+IF($Q$8="CO6",SUMIF($Q13,"&gt;0",$Q$10),)+IF($R$8="CO6",SUMIF($R13,"&gt;0",$R$10),)+IF($S$8="CO6",SUMIF($S13,"&gt;0",$S$10),)+IF($T$8="CO6",SUMIF($T13,"&gt;0",$T$10),)+IF($U$8="CO6",SUMIF($U13,"&gt;0",$U$10),)+IF($V$8="CO6",SUMIF($V13,"&gt;0",$V$10),)+IF($W$8="CO6",SUMIF($W13,"&gt;0",$W$10),)+IF($X$8="CO6",SUMIF($X13,"&gt;0",$X$10),)+IF($Y$8="CO6",SUMIF($Y13,"&gt;0",$Y$10),)+IF($Z$8="CO6",SUMIF($Z13,"&gt;0",$Z$10),)+IF($AA$8="CO6",SUMIF($AA13,"&gt;0",$AA$10),)+IF($AB$8="CO6",SUMIF($AB13,"&gt;0",$AB$10),)+IF($AC$8="CO6",SUMIF($AC13,"&gt;0",$AC$10),)+IF($AD$8="CO6",SUMIF($AD13,"&gt;0",$AD$10),)+IF($AE$8="CO6",SUMIF($AE13,"&gt;0",$AE$10),)+IF($AF$8="CO6",SUMIF($AF13,"&gt;0",$AF$10),)+IF($AG$8="CO6",SUMIF($AG13,"&gt;0",$AG$10),)+IF($AH$8="CO6",SUMIF($AH13,"&gt;0",$AH$10),)+IF($AI$8="CO6",SUMIF($AI13,"&gt;0",$AI$10),)+IF($AJ$8="CO6",SUMIF($AJ13,"&gt;0",$AJ$10),)+IF($AK$8="CO6",SUMIF($AK13,"&gt;0",$AK$10),)+IF($AL$8="CO6",SUMIF($AL13,"&gt;0",$AL$10),)+IF($AM$8="CO6",SUMIF($AM13,"&gt;0",$AM$10),)</f>
        <v>0</v>
      </c>
      <c r="BG13" s="62" t="str">
        <f t="shared" si="13"/>
        <v xml:space="preserve"> </v>
      </c>
      <c r="BH13" s="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 ht="15">
      <c r="A14" s="13">
        <v>4</v>
      </c>
      <c r="B14" s="14" t="s">
        <v>37</v>
      </c>
      <c r="C14" s="14" t="s">
        <v>38</v>
      </c>
      <c r="D14" s="15">
        <v>9</v>
      </c>
      <c r="E14" s="16">
        <v>9</v>
      </c>
      <c r="F14" s="16">
        <v>9</v>
      </c>
      <c r="G14" s="16"/>
      <c r="H14" s="16"/>
      <c r="I14" s="16"/>
      <c r="J14" s="16">
        <v>9</v>
      </c>
      <c r="K14" s="16">
        <v>9</v>
      </c>
      <c r="L14" s="16"/>
      <c r="M14" s="16"/>
      <c r="N14" s="16"/>
      <c r="O14" s="29"/>
      <c r="P14" s="30">
        <v>9</v>
      </c>
      <c r="Q14" s="16">
        <v>9</v>
      </c>
      <c r="R14" s="19"/>
      <c r="S14" s="16"/>
      <c r="T14" s="16"/>
      <c r="U14" s="19"/>
      <c r="V14" s="16">
        <v>8</v>
      </c>
      <c r="W14" s="16">
        <v>9</v>
      </c>
      <c r="X14" s="16">
        <v>11</v>
      </c>
      <c r="Y14" s="16"/>
      <c r="Z14" s="16"/>
      <c r="AA14" s="29"/>
      <c r="AB14" s="30"/>
      <c r="AC14" s="16"/>
      <c r="AD14" s="36"/>
      <c r="AE14" s="16">
        <v>9</v>
      </c>
      <c r="AF14" s="16">
        <v>9</v>
      </c>
      <c r="AG14" s="33"/>
      <c r="AH14" s="16">
        <v>9</v>
      </c>
      <c r="AI14" s="16">
        <v>1</v>
      </c>
      <c r="AJ14" s="16">
        <v>9</v>
      </c>
      <c r="AK14" s="44"/>
      <c r="AL14" s="44"/>
      <c r="AM14" s="45"/>
      <c r="AN14" s="46">
        <v>10</v>
      </c>
      <c r="AO14" s="185">
        <v>33</v>
      </c>
      <c r="AP14" s="55">
        <f t="shared" ref="AP14:AP75" si="14">IF($D$8="CO1",SUM(D14),)+IF($E$8="CO1",SUM(E14),)+IF($F$8="CO1",SUM(F14),)+IF($G$8="CO1",SUM(G14),)+IF($H$8="CO1",SUM(H14),)+IF($I$8="CO1",SUM(I14),)+IF($J$8="CO1",SUM(J14),)+IF($K$8="CO1",SUM(K14),)+IF($L$8="CO1",SUM(L14),)+IF($M$8="CO1",SUM(M14),)+IF($N$8="CO1",SUM(N14),)+IF($O$8="CO1",SUM(O14),)+IF($P$8="CO1",SUM(P14),)+IF($Q$8="CO1",SUM(Q14),)+IF($R$8="CO1",SUM(R14),)+IF($S$8="CO1",SUM(S14),)+IF($T$8="CO1",SUM(T14),)+IF($U$8="CO1",SUM(U14),)+IF($V$8="CO1",SUM(V14),)+IF($W$8="CO1",SUM(W14),)+IF($X$8="CO1",SUM(X14),)+IF($Y$8="CO1",SUM(Y14),)+IF($Z$8="CO1",SUM(Z14),)+IF($AA$8="CO1",SUM(AA14),)+IF($AB$8="CO1",SUM(AB14),)+IF($AC$8="CO1",SUM(AC14),)+IF($AD$8="CO1",SUM(AD14),)+IF($AE$8="CO1",SUM(AE14),)+IF($AF$8="CO1",SUM(AF14),)+IF($AG$8="CO1",SUM(AG14),)+IF($AH$8="CO1",SUM(AH14),)+IF($AI$8="CO1",SUM(AI14),)+IF($AJ$8="CO1",SUM(AJ14),)+IF($AK$8="CO1",SUM(AK14),)+IF($AL$8="CO1",SUM(AL14),)+IF($AM$8="CO1",SUM(AM14),)+IF($AN$8="CO1",SUM(AN14),)</f>
        <v>27</v>
      </c>
      <c r="AQ14" s="56">
        <f t="shared" si="0"/>
        <v>30</v>
      </c>
      <c r="AR14" s="56">
        <f t="shared" si="1"/>
        <v>90</v>
      </c>
      <c r="AS14" s="56">
        <f t="shared" si="4"/>
        <v>27</v>
      </c>
      <c r="AT14" s="56">
        <f t="shared" si="5"/>
        <v>30</v>
      </c>
      <c r="AU14" s="56">
        <f t="shared" si="6"/>
        <v>90</v>
      </c>
      <c r="AV14" s="56">
        <f t="shared" si="7"/>
        <v>28</v>
      </c>
      <c r="AW14" s="56">
        <f t="shared" si="8"/>
        <v>30</v>
      </c>
      <c r="AX14" s="56">
        <f t="shared" si="9"/>
        <v>93.333333333333329</v>
      </c>
      <c r="AY14" s="56">
        <f t="shared" si="10"/>
        <v>27</v>
      </c>
      <c r="AZ14" s="56">
        <f t="shared" ref="AZ14:AZ76" si="15">IF($D$8="CO4",SUMIF($D14,"&gt;0",$D$10),)+IF($E$8="CO4",SUMIF($E14,"&gt;0",$E$10),)+IF($F$8="CO4",SUMIF($F14,"&gt;0",$F$10),)+IF($G$8="CO4",SUMIF($G14,"&gt;0",$G$10),)+IF($H$8="CO4",SUMIF($H14,"&gt;0",$H$10),)+IF($I$8="CO4",SUMIF($I14,"&gt;0",$I$10),)+IF($J$8="CO4",SUMIF($J14,"&gt;0",$J$10),)+IF($K$8="CO4",SUMIF($K14,"&gt;0",$K$10),)+IF($L$8="CO4",SUMIF($L14,"&gt;0",$L$10),)+IF($M$8="CO4",SUMIF($M14,"&gt;0",$M$10),)+IF($N$8="CO4",SUMIF($N14,"&gt;0",$N$10),)+IF($O$8="CO4",SUMIF($O14,"&gt;0",$O$10),)+IF($P$8="CO4",SUMIF($P14,"&gt;0",$P$10),)+IF($Q$8="CO4",SUMIF($Q14,"&gt;0",$Q$10),)+IF($R$8="CO4",SUMIF($R14,"&gt;0",$R$10),)+IF($S$8="CO4",SUMIF($S14,"&gt;0",$S$10),)+IF($T$8="CO4",SUMIF($T14,"&gt;0",$T$10),)+IF($U$8="CO4",SUMIF($U14,"&gt;0",$U$10),)+IF($V$8="CO4",SUMIF($V14,"&gt;0",$V$10),)+IF($W$8="CO4",SUMIF($W14,"&gt;0",$W$10),)+IF($X$8="CO4",SUMIF($X14,"&gt;0",$X$10),)+IF($Y$8="CO4",SUMIF($Y14,"&gt;0",$Y$10),)+IF($Z$8="CO4",SUMIF($Z14,"&gt;0",$Z$10),)+IF($AA$8="CO4",SUMIF($AA14,"&gt;0",$AA$10),)+IF($AB$8="CO4",SUMIF($AB14,"&gt;0",$AB$10),)+IF($AC$8="CO4",SUMIF($AC14,"&gt;0",$AC$10),)+IF($AD$8="CO4",SUMIF($AD14,"&gt;0",$AD$10),)+IF($AE$8="CO4",SUMIF($AE14,"&gt;0",$AE$10),)+IF($AF$8="CO4",SUMIF($AF14,"&gt;0",$AF$10),)+IF($AG$8="CO4",SUMIF($AG14,"&gt;0",$AG$10),)+IF($AH$8="CO4",SUMIF($AH14,"&gt;0",$AH$10),)+IF($AI$8="CO4",SUMIF($AI14,"&gt;0",$AI$10),)+IF($AJ$8="CO4",SUMIF($AJ14,"&gt;0",$AJ$10),)+IF($AK$8="CO4",SUMIF($AK14,"&gt;0",$AK$10),)+IF($AL$8="CO4",SUMIF($AL14,"&gt;0",$AL$10),)+IF($AM$8="CO4",SUMIF($AM14,"&gt;0",$AM$10),)</f>
        <v>30</v>
      </c>
      <c r="BA14" s="56">
        <f t="shared" si="3"/>
        <v>90</v>
      </c>
      <c r="BB14" s="56">
        <f t="shared" ref="BB14:BB76" si="16">IF($D$8="CO5",SUM(D14),)+IF($E$8="CO5",SUM(E14),)+IF($F$8="CO5",SUM(F14),)+IF($G$8="CO5",SUM(G14),)+IF($H$8="CO5",SUM(H14),)+IF($I$8="CO5",SUM(I14),)+IF($J$8="CO5",SUM(J14),)+IF($K$8="CO5",SUM(K14),)+IF($L$8="CO5",SUM(L14),)+IF($M$8="CO5",SUM(M14),)+IF($N$8="CO5",SUM(N14),)+IF($O$8="CO5",SUM(O14),)+IF($P$8="CO5",SUM(P14),)+IF($Q$8="CO5",SUM(Q14),)+IF($R$8="CO5",SUM(R14),)+IF($S$8="CO5",SUM(S14),)+IF($T$8="CO5",SUM(T14),)+IF($U$8="CO5",SUM(U14),)+IF($V$8="CO5",SUM(V14),)+IF($W$8="CO5",SUM(W14),)+IF($X$8="CO5",SUM(X14),)+IF($Y$8="CO5",SUM(Y14),)+IF($Z$8="CO5",SUM(Z14),)+IF($AA$8="CO5",SUM(AA14),)+IF($AB$8="CO5",SUM(AB14),)+IF($AC$8="CO5",SUM(AC14),)+IF($AD$8="CO5",SUM(AD14),)+IF($AE$8="CO5",SUM(AE14),)+IF($AF$8="CO5",SUM(AF14),)+IF($AG$8="CO5",SUM(AG14),)+IF($AH$8="CO5",SUM(AH14),)+IF($AI$8="CO5",SUM(AI14),)+IF($AJ$8="CO5",SUM(AJ14),)+IF($AK$8="CO5",SUM(AK14),)+IF($AL$8="CO5",SUM(AL14),)+IF($AM$8="CO5",SUM(AM14),)+IF($AN$8="CO5",SUM(AN14),)</f>
        <v>19</v>
      </c>
      <c r="BC14" s="56">
        <f t="shared" si="11"/>
        <v>30</v>
      </c>
      <c r="BD14" s="56">
        <f t="shared" si="12"/>
        <v>63.333333333333329</v>
      </c>
      <c r="BE14" s="56">
        <f t="shared" ref="BE14:BE75" si="17">IF($D$8="CO6",SUM(D14),)+IF($E$8="CO6",SUM(E14),)+IF($F$8="CO6",SUM(F14),)+IF($G$8="CO6",SUM(G14),)+IF($H$8="CO6",SUM(H14),)+IF($I$8="CO6",SUM(I14),)+IF($J$8="CO6",SUM(J14),)+IF($K$8="CO6",SUM(K14),)+IF($L$8="CO6",SUM(L14),)+IF($M$8="CO6",SUM(M14),)+IF($N$8="CO6",SUM(N14),)+IF($O$8="CO6",SUM(O14),)+IF($P$8="CO6",SUM(P14),)+IF($Q$8="CO6",SUM(Q14),)+IF($R$8="CO6",SUM(R14),)+IF($S$8="CO6",SUM(S14),)+IF($T$8="CO6",SUM(T14),)+IF($U$8="CO6",SUM(U14),)+IF($V$8="CO6",SUM(V14),)+IF($W$8="CO6",SUM(W14),)+IF($X$8="CO6",SUM(X14),)+IF($Y$8="CO6",SUM(Y14),)+IF($Z$8="CO6",SUM(Z14),)+IF($AA$8="CO6",SUM(AA14),)+IF($AB$8="CO6",SUM(AB14),)+IF($AC$8="CO6",SUM(AC14),)+IF($AD$8="CO6",SUM(AD14),)+IF($AE$8="CO6",SUM(AE14),)+IF($AF$8="CO6",SUM(AF14),)+IF($AG$8="CO6",SUM(AG14),)+IF($AH$8="CO6",SUM(AH14),)+IF($AI$8="CO6",SUM(AI14),)+IF($AJ$8="CO6",SUM(AJ14),)+IF($AK$8="CO6",SUM(AK14),)+IF($AL$8="CO6",SUM(AL14),)+IF($AM$8="CO6",SUM(AM14),)+IF($AN$8="CO6",SUM(AN14),)</f>
        <v>0</v>
      </c>
      <c r="BF14" s="61">
        <f t="shared" ref="BF14:BF75" si="18">IF($D$8="CO6",SUMIF($D14,"&gt;0",$D$10),)+IF($E$8="CO6",SUMIF($E14,"&gt;0",$E$10),)+IF($F$8="CO6",SUMIF($F14,"&gt;0",$F$10),)+IF($G$8="CO6",SUMIF($G14,"&gt;0",$G$10),)+IF($H$8="CO6",SUMIF($H14,"&gt;0",$H$10),)+IF($I$8="CO6",SUMIF($I14,"&gt;0",$I$10),)+IF($J$8="CO6",SUMIF($J14,"&gt;0",$J$10),)+IF($K$8="CO6",SUMIF($K14,"&gt;0",$K$10),)+IF($L$8="CO6",SUMIF($L14,"&gt;0",$L$10),)+IF($M$8="CO6",SUMIF($M14,"&gt;0",$M$10),)+IF($N$8="CO6",SUMIF($N14,"&gt;0",$N$10),)+IF($O$8="CO6",SUMIF($O14,"&gt;0",$O$10),)+IF($P$8="CO6",SUMIF($P14,"&gt;0",$P$10),)+IF($Q$8="CO6",SUMIF($Q14,"&gt;0",$Q$10),)+IF($R$8="CO6",SUMIF($R14,"&gt;0",$R$10),)+IF($S$8="CO6",SUMIF($S14,"&gt;0",$S$10),)+IF($T$8="CO6",SUMIF($T14,"&gt;0",$T$10),)+IF($U$8="CO6",SUMIF($U14,"&gt;0",$U$10),)+IF($V$8="CO6",SUMIF($V14,"&gt;0",$V$10),)+IF($W$8="CO6",SUMIF($W14,"&gt;0",$W$10),)+IF($X$8="CO6",SUMIF($X14,"&gt;0",$X$10),)+IF($Y$8="CO6",SUMIF($Y14,"&gt;0",$Y$10),)+IF($Z$8="CO6",SUMIF($Z14,"&gt;0",$Z$10),)+IF($AA$8="CO6",SUMIF($AA14,"&gt;0",$AA$10),)+IF($AB$8="CO6",SUMIF($AB14,"&gt;0",$AB$10),)+IF($AC$8="CO6",SUMIF($AC14,"&gt;0",$AC$10),)+IF($AD$8="CO6",SUMIF($AD14,"&gt;0",$AD$10),)+IF($AE$8="CO6",SUMIF($AE14,"&gt;0",$AE$10),)+IF($AF$8="CO6",SUMIF($AF14,"&gt;0",$AF$10),)+IF($AG$8="CO6",SUMIF($AG14,"&gt;0",$AG$10),)+IF($AH$8="CO6",SUMIF($AH14,"&gt;0",$AH$10),)+IF($AI$8="CO6",SUMIF($AI14,"&gt;0",$AI$10),)+IF($AJ$8="CO6",SUMIF($AJ14,"&gt;0",$AJ$10),)+IF($AK$8="CO6",SUMIF($AK14,"&gt;0",$AK$10),)+IF($AL$8="CO6",SUMIF($AL14,"&gt;0",$AL$10),)+IF($AM$8="CO6",SUMIF($AM14,"&gt;0",$AM$10),)</f>
        <v>0</v>
      </c>
      <c r="BG14" s="62" t="str">
        <f t="shared" si="13"/>
        <v xml:space="preserve"> </v>
      </c>
      <c r="BH14" s="5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ht="15">
      <c r="A15" s="17">
        <v>5</v>
      </c>
      <c r="B15" s="14" t="s">
        <v>39</v>
      </c>
      <c r="C15" s="14" t="s">
        <v>40</v>
      </c>
      <c r="D15" s="15">
        <v>9</v>
      </c>
      <c r="E15" s="16">
        <v>9</v>
      </c>
      <c r="F15" s="16">
        <v>9</v>
      </c>
      <c r="G15" s="16"/>
      <c r="H15" s="16"/>
      <c r="I15" s="16"/>
      <c r="J15" s="16"/>
      <c r="K15" s="16"/>
      <c r="L15" s="16"/>
      <c r="M15" s="16">
        <v>10</v>
      </c>
      <c r="N15" s="16">
        <v>9</v>
      </c>
      <c r="O15" s="29"/>
      <c r="P15" s="30">
        <v>9</v>
      </c>
      <c r="Q15" s="16">
        <v>9</v>
      </c>
      <c r="R15" s="19"/>
      <c r="S15" s="16"/>
      <c r="T15" s="16"/>
      <c r="U15" s="19"/>
      <c r="V15" s="16">
        <v>8</v>
      </c>
      <c r="W15" s="16">
        <v>9</v>
      </c>
      <c r="X15" s="16">
        <v>11</v>
      </c>
      <c r="Y15" s="16"/>
      <c r="Z15" s="16"/>
      <c r="AA15" s="29"/>
      <c r="AB15" s="30"/>
      <c r="AC15" s="16"/>
      <c r="AD15" s="36"/>
      <c r="AE15" s="16">
        <v>9</v>
      </c>
      <c r="AF15" s="16">
        <v>9</v>
      </c>
      <c r="AG15" s="33"/>
      <c r="AH15" s="16">
        <v>9</v>
      </c>
      <c r="AI15" s="16">
        <v>1</v>
      </c>
      <c r="AJ15" s="16">
        <v>9</v>
      </c>
      <c r="AK15" s="44"/>
      <c r="AL15" s="44"/>
      <c r="AM15" s="45"/>
      <c r="AN15" s="46">
        <v>10</v>
      </c>
      <c r="AO15" s="185">
        <v>28</v>
      </c>
      <c r="AP15" s="55">
        <f t="shared" si="14"/>
        <v>27</v>
      </c>
      <c r="AQ15" s="56">
        <f t="shared" si="0"/>
        <v>30</v>
      </c>
      <c r="AR15" s="56">
        <f t="shared" si="1"/>
        <v>90</v>
      </c>
      <c r="AS15" s="56">
        <f t="shared" si="4"/>
        <v>28</v>
      </c>
      <c r="AT15" s="56">
        <f t="shared" si="5"/>
        <v>30</v>
      </c>
      <c r="AU15" s="56">
        <f t="shared" si="6"/>
        <v>93.333333333333329</v>
      </c>
      <c r="AV15" s="56">
        <f t="shared" si="7"/>
        <v>28</v>
      </c>
      <c r="AW15" s="56">
        <f t="shared" si="8"/>
        <v>30</v>
      </c>
      <c r="AX15" s="56">
        <f t="shared" si="9"/>
        <v>93.333333333333329</v>
      </c>
      <c r="AY15" s="56">
        <f t="shared" si="10"/>
        <v>27</v>
      </c>
      <c r="AZ15" s="56">
        <f t="shared" si="15"/>
        <v>30</v>
      </c>
      <c r="BA15" s="56">
        <f t="shared" si="3"/>
        <v>90</v>
      </c>
      <c r="BB15" s="56">
        <f t="shared" si="16"/>
        <v>19</v>
      </c>
      <c r="BC15" s="56">
        <f t="shared" si="11"/>
        <v>30</v>
      </c>
      <c r="BD15" s="56">
        <f t="shared" si="12"/>
        <v>63.333333333333329</v>
      </c>
      <c r="BE15" s="56">
        <f t="shared" si="17"/>
        <v>0</v>
      </c>
      <c r="BF15" s="61">
        <f t="shared" si="18"/>
        <v>0</v>
      </c>
      <c r="BG15" s="62" t="str">
        <f t="shared" si="13"/>
        <v xml:space="preserve"> </v>
      </c>
      <c r="BH15" s="5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ht="15">
      <c r="A16" s="13">
        <v>6</v>
      </c>
      <c r="B16" s="14" t="s">
        <v>41</v>
      </c>
      <c r="C16" s="14" t="s">
        <v>42</v>
      </c>
      <c r="D16" s="15">
        <v>9</v>
      </c>
      <c r="E16" s="16">
        <v>10</v>
      </c>
      <c r="F16" s="16">
        <v>10</v>
      </c>
      <c r="G16" s="16"/>
      <c r="H16" s="16"/>
      <c r="I16" s="16"/>
      <c r="J16" s="16"/>
      <c r="K16" s="16"/>
      <c r="L16" s="16"/>
      <c r="M16" s="16">
        <v>10</v>
      </c>
      <c r="N16" s="16">
        <v>9</v>
      </c>
      <c r="O16" s="29"/>
      <c r="P16" s="30">
        <v>9</v>
      </c>
      <c r="Q16" s="16">
        <v>9</v>
      </c>
      <c r="R16" s="33"/>
      <c r="S16" s="16"/>
      <c r="T16" s="16"/>
      <c r="U16" s="33"/>
      <c r="V16" s="16">
        <v>7</v>
      </c>
      <c r="W16" s="16">
        <v>9</v>
      </c>
      <c r="X16" s="16">
        <v>11</v>
      </c>
      <c r="Y16" s="16"/>
      <c r="Z16" s="16"/>
      <c r="AA16" s="29"/>
      <c r="AB16" s="30"/>
      <c r="AC16" s="16"/>
      <c r="AD16" s="33"/>
      <c r="AE16" s="16">
        <v>9</v>
      </c>
      <c r="AF16" s="16">
        <v>9</v>
      </c>
      <c r="AG16" s="33"/>
      <c r="AH16" s="16">
        <v>9</v>
      </c>
      <c r="AI16" s="16">
        <v>1</v>
      </c>
      <c r="AJ16" s="16">
        <v>9</v>
      </c>
      <c r="AK16" s="44"/>
      <c r="AL16" s="44"/>
      <c r="AM16" s="45"/>
      <c r="AN16" s="46">
        <v>9</v>
      </c>
      <c r="AO16" s="185">
        <v>35</v>
      </c>
      <c r="AP16" s="55">
        <f t="shared" si="14"/>
        <v>29</v>
      </c>
      <c r="AQ16" s="56">
        <f t="shared" si="0"/>
        <v>30</v>
      </c>
      <c r="AR16" s="56">
        <f t="shared" si="1"/>
        <v>96.666666666666671</v>
      </c>
      <c r="AS16" s="56">
        <f t="shared" si="4"/>
        <v>28</v>
      </c>
      <c r="AT16" s="56">
        <f t="shared" si="5"/>
        <v>30</v>
      </c>
      <c r="AU16" s="56">
        <f t="shared" si="6"/>
        <v>93.333333333333329</v>
      </c>
      <c r="AV16" s="56">
        <f t="shared" si="7"/>
        <v>27</v>
      </c>
      <c r="AW16" s="56">
        <f t="shared" si="8"/>
        <v>30</v>
      </c>
      <c r="AX16" s="56">
        <f t="shared" si="9"/>
        <v>90</v>
      </c>
      <c r="AY16" s="56">
        <f t="shared" si="10"/>
        <v>27</v>
      </c>
      <c r="AZ16" s="56">
        <f t="shared" si="15"/>
        <v>30</v>
      </c>
      <c r="BA16" s="56">
        <f t="shared" si="3"/>
        <v>90</v>
      </c>
      <c r="BB16" s="56">
        <f t="shared" si="16"/>
        <v>19</v>
      </c>
      <c r="BC16" s="56">
        <f t="shared" si="11"/>
        <v>30</v>
      </c>
      <c r="BD16" s="56">
        <f t="shared" si="12"/>
        <v>63.333333333333329</v>
      </c>
      <c r="BE16" s="56">
        <f t="shared" si="17"/>
        <v>0</v>
      </c>
      <c r="BF16" s="61">
        <f t="shared" si="18"/>
        <v>0</v>
      </c>
      <c r="BG16" s="62" t="str">
        <f t="shared" si="13"/>
        <v xml:space="preserve"> </v>
      </c>
      <c r="BH16" s="5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82" ht="15">
      <c r="A17" s="13">
        <v>7</v>
      </c>
      <c r="B17" s="14" t="s">
        <v>43</v>
      </c>
      <c r="C17" s="14" t="s">
        <v>44</v>
      </c>
      <c r="D17" s="15">
        <v>9</v>
      </c>
      <c r="E17" s="16">
        <v>9</v>
      </c>
      <c r="F17" s="16">
        <v>9</v>
      </c>
      <c r="G17" s="16"/>
      <c r="H17" s="16"/>
      <c r="I17" s="16"/>
      <c r="L17" s="16"/>
      <c r="M17" s="16">
        <v>9</v>
      </c>
      <c r="N17" s="16">
        <v>9</v>
      </c>
      <c r="O17" s="29"/>
      <c r="P17" s="30">
        <v>9</v>
      </c>
      <c r="Q17" s="16">
        <v>9</v>
      </c>
      <c r="R17" s="33"/>
      <c r="S17" s="16"/>
      <c r="T17" s="16"/>
      <c r="U17" s="33"/>
      <c r="V17" s="16">
        <v>8</v>
      </c>
      <c r="W17" s="16">
        <v>9</v>
      </c>
      <c r="X17" s="16">
        <v>11</v>
      </c>
      <c r="Y17" s="16"/>
      <c r="Z17" s="16"/>
      <c r="AA17" s="29"/>
      <c r="AB17" s="30"/>
      <c r="AC17" s="16"/>
      <c r="AD17" s="33"/>
      <c r="AE17" s="16">
        <v>9</v>
      </c>
      <c r="AF17" s="16">
        <v>9</v>
      </c>
      <c r="AG17" s="33"/>
      <c r="AH17" s="16">
        <v>9</v>
      </c>
      <c r="AI17" s="16">
        <v>1</v>
      </c>
      <c r="AJ17" s="16">
        <v>9</v>
      </c>
      <c r="AK17" s="44"/>
      <c r="AL17" s="44"/>
      <c r="AM17" s="45"/>
      <c r="AN17" s="46">
        <v>10</v>
      </c>
      <c r="AO17" s="185">
        <v>36</v>
      </c>
      <c r="AP17" s="55">
        <f t="shared" si="14"/>
        <v>27</v>
      </c>
      <c r="AQ17" s="56">
        <f t="shared" si="0"/>
        <v>30</v>
      </c>
      <c r="AR17" s="56">
        <f t="shared" si="1"/>
        <v>90</v>
      </c>
      <c r="AS17" s="56">
        <f t="shared" si="4"/>
        <v>27</v>
      </c>
      <c r="AT17" s="56">
        <f t="shared" si="5"/>
        <v>30</v>
      </c>
      <c r="AU17" s="56">
        <f t="shared" si="6"/>
        <v>90</v>
      </c>
      <c r="AV17" s="56">
        <f t="shared" si="7"/>
        <v>28</v>
      </c>
      <c r="AW17" s="56">
        <f t="shared" si="8"/>
        <v>30</v>
      </c>
      <c r="AX17" s="56">
        <f t="shared" si="9"/>
        <v>93.333333333333329</v>
      </c>
      <c r="AY17" s="56">
        <f t="shared" si="10"/>
        <v>27</v>
      </c>
      <c r="AZ17" s="56">
        <f t="shared" si="15"/>
        <v>30</v>
      </c>
      <c r="BA17" s="56">
        <f t="shared" si="3"/>
        <v>90</v>
      </c>
      <c r="BB17" s="56">
        <f t="shared" si="16"/>
        <v>19</v>
      </c>
      <c r="BC17" s="56">
        <f t="shared" si="11"/>
        <v>30</v>
      </c>
      <c r="BD17" s="56">
        <f t="shared" si="12"/>
        <v>63.333333333333329</v>
      </c>
      <c r="BE17" s="56">
        <f t="shared" si="17"/>
        <v>0</v>
      </c>
      <c r="BF17" s="61">
        <f t="shared" si="18"/>
        <v>0</v>
      </c>
      <c r="BG17" s="62" t="str">
        <f t="shared" si="13"/>
        <v xml:space="preserve"> </v>
      </c>
      <c r="BH17" s="5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</row>
    <row r="18" spans="1:82" ht="15">
      <c r="A18" s="17">
        <v>8</v>
      </c>
      <c r="B18" s="14" t="s">
        <v>45</v>
      </c>
      <c r="C18" s="14" t="s">
        <v>46</v>
      </c>
      <c r="D18" s="15">
        <v>9</v>
      </c>
      <c r="E18" s="16">
        <v>9</v>
      </c>
      <c r="F18" s="16">
        <v>9</v>
      </c>
      <c r="G18" s="16"/>
      <c r="H18" s="16"/>
      <c r="I18" s="16"/>
      <c r="L18" s="16"/>
      <c r="M18" s="16">
        <v>9</v>
      </c>
      <c r="N18" s="16">
        <v>9</v>
      </c>
      <c r="O18" s="29"/>
      <c r="P18" s="30">
        <v>9</v>
      </c>
      <c r="Q18" s="16">
        <v>9</v>
      </c>
      <c r="R18" s="33"/>
      <c r="S18" s="16"/>
      <c r="T18" s="16"/>
      <c r="U18" s="33"/>
      <c r="V18" s="16">
        <v>8</v>
      </c>
      <c r="W18" s="16">
        <v>9</v>
      </c>
      <c r="X18" s="16">
        <v>11</v>
      </c>
      <c r="Y18" s="16"/>
      <c r="Z18" s="16"/>
      <c r="AA18" s="29"/>
      <c r="AB18" s="30"/>
      <c r="AC18" s="16"/>
      <c r="AD18" s="33"/>
      <c r="AE18" s="16">
        <v>9</v>
      </c>
      <c r="AF18" s="16">
        <v>9</v>
      </c>
      <c r="AG18" s="33"/>
      <c r="AH18" s="16">
        <v>9</v>
      </c>
      <c r="AI18" s="16">
        <v>1</v>
      </c>
      <c r="AJ18" s="16">
        <v>9</v>
      </c>
      <c r="AK18" s="44"/>
      <c r="AL18" s="44"/>
      <c r="AM18" s="45"/>
      <c r="AN18" s="46">
        <v>10</v>
      </c>
      <c r="AO18" s="185">
        <v>27</v>
      </c>
      <c r="AP18" s="55">
        <f t="shared" si="14"/>
        <v>27</v>
      </c>
      <c r="AQ18" s="56">
        <f t="shared" si="0"/>
        <v>30</v>
      </c>
      <c r="AR18" s="56">
        <f t="shared" si="1"/>
        <v>90</v>
      </c>
      <c r="AS18" s="56">
        <f t="shared" si="4"/>
        <v>27</v>
      </c>
      <c r="AT18" s="56">
        <f t="shared" si="5"/>
        <v>30</v>
      </c>
      <c r="AU18" s="56">
        <f t="shared" si="6"/>
        <v>90</v>
      </c>
      <c r="AV18" s="56">
        <f t="shared" si="7"/>
        <v>28</v>
      </c>
      <c r="AW18" s="56">
        <f t="shared" si="8"/>
        <v>30</v>
      </c>
      <c r="AX18" s="56">
        <f t="shared" si="9"/>
        <v>93.333333333333329</v>
      </c>
      <c r="AY18" s="56">
        <f t="shared" si="10"/>
        <v>27</v>
      </c>
      <c r="AZ18" s="56">
        <f t="shared" si="15"/>
        <v>30</v>
      </c>
      <c r="BA18" s="56">
        <f t="shared" si="3"/>
        <v>90</v>
      </c>
      <c r="BB18" s="56">
        <f t="shared" si="16"/>
        <v>19</v>
      </c>
      <c r="BC18" s="56">
        <f t="shared" si="11"/>
        <v>30</v>
      </c>
      <c r="BD18" s="56">
        <f t="shared" si="12"/>
        <v>63.333333333333329</v>
      </c>
      <c r="BE18" s="56">
        <f t="shared" si="17"/>
        <v>0</v>
      </c>
      <c r="BF18" s="61">
        <f t="shared" si="18"/>
        <v>0</v>
      </c>
      <c r="BG18" s="62" t="str">
        <f t="shared" si="13"/>
        <v xml:space="preserve"> </v>
      </c>
      <c r="BH18" s="5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</row>
    <row r="19" spans="1:82" ht="15">
      <c r="A19" s="13">
        <v>9</v>
      </c>
      <c r="B19" s="14" t="s">
        <v>47</v>
      </c>
      <c r="C19" s="14" t="s">
        <v>48</v>
      </c>
      <c r="D19" s="16">
        <v>9</v>
      </c>
      <c r="E19" s="16">
        <v>10</v>
      </c>
      <c r="F19" s="16">
        <v>9</v>
      </c>
      <c r="G19" s="16"/>
      <c r="H19" s="16"/>
      <c r="I19" s="16"/>
      <c r="J19" s="16">
        <v>9</v>
      </c>
      <c r="K19" s="16">
        <v>9</v>
      </c>
      <c r="L19" s="16"/>
      <c r="M19" s="16"/>
      <c r="N19" s="16"/>
      <c r="O19" s="29"/>
      <c r="P19" s="30">
        <v>9</v>
      </c>
      <c r="Q19" s="16">
        <v>9</v>
      </c>
      <c r="R19" s="33"/>
      <c r="S19" s="16"/>
      <c r="T19" s="16"/>
      <c r="U19" s="33"/>
      <c r="V19" s="16">
        <v>8</v>
      </c>
      <c r="W19" s="16">
        <v>9</v>
      </c>
      <c r="X19" s="16">
        <v>11</v>
      </c>
      <c r="Y19" s="16"/>
      <c r="Z19" s="16"/>
      <c r="AA19" s="29"/>
      <c r="AB19" s="30"/>
      <c r="AC19" s="16"/>
      <c r="AD19" s="33"/>
      <c r="AE19" s="16">
        <v>9</v>
      </c>
      <c r="AF19" s="16">
        <v>9</v>
      </c>
      <c r="AG19" s="33"/>
      <c r="AH19" s="16">
        <v>9</v>
      </c>
      <c r="AI19" s="16">
        <v>0</v>
      </c>
      <c r="AJ19" s="16">
        <v>0</v>
      </c>
      <c r="AK19" s="44"/>
      <c r="AL19" s="44"/>
      <c r="AM19" s="45"/>
      <c r="AN19" s="46">
        <v>9</v>
      </c>
      <c r="AO19" s="185">
        <v>28</v>
      </c>
      <c r="AP19" s="55">
        <f t="shared" si="14"/>
        <v>28</v>
      </c>
      <c r="AQ19" s="56">
        <f t="shared" si="0"/>
        <v>30</v>
      </c>
      <c r="AR19" s="56">
        <f t="shared" si="1"/>
        <v>93.333333333333329</v>
      </c>
      <c r="AS19" s="56">
        <f t="shared" si="4"/>
        <v>27</v>
      </c>
      <c r="AT19" s="56">
        <f t="shared" si="5"/>
        <v>30</v>
      </c>
      <c r="AU19" s="56">
        <f t="shared" si="6"/>
        <v>90</v>
      </c>
      <c r="AV19" s="56">
        <f t="shared" si="7"/>
        <v>28</v>
      </c>
      <c r="AW19" s="56">
        <f t="shared" si="8"/>
        <v>30</v>
      </c>
      <c r="AX19" s="56">
        <f t="shared" si="9"/>
        <v>93.333333333333329</v>
      </c>
      <c r="AY19" s="56">
        <f t="shared" si="10"/>
        <v>27</v>
      </c>
      <c r="AZ19" s="56">
        <f t="shared" si="15"/>
        <v>30</v>
      </c>
      <c r="BA19" s="56">
        <f t="shared" si="3"/>
        <v>90</v>
      </c>
      <c r="BB19" s="56">
        <f t="shared" si="16"/>
        <v>9</v>
      </c>
      <c r="BC19" s="56">
        <f t="shared" si="11"/>
        <v>10</v>
      </c>
      <c r="BD19" s="56">
        <f t="shared" si="12"/>
        <v>90</v>
      </c>
      <c r="BE19" s="56">
        <f t="shared" si="17"/>
        <v>0</v>
      </c>
      <c r="BF19" s="61">
        <f t="shared" si="18"/>
        <v>0</v>
      </c>
      <c r="BG19" s="62" t="str">
        <f t="shared" si="13"/>
        <v xml:space="preserve"> </v>
      </c>
      <c r="BH19" s="5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1:82" ht="15">
      <c r="A20" s="17">
        <v>10</v>
      </c>
      <c r="B20" s="14" t="s">
        <v>49</v>
      </c>
      <c r="C20" s="14" t="s">
        <v>50</v>
      </c>
      <c r="D20" s="15">
        <v>9</v>
      </c>
      <c r="E20" s="16">
        <v>9</v>
      </c>
      <c r="F20" s="16">
        <v>9</v>
      </c>
      <c r="G20" s="16"/>
      <c r="H20" s="16"/>
      <c r="I20" s="16"/>
      <c r="L20" s="16"/>
      <c r="M20" s="16">
        <v>9</v>
      </c>
      <c r="N20" s="16">
        <v>9</v>
      </c>
      <c r="O20" s="29"/>
      <c r="P20" s="30">
        <v>9</v>
      </c>
      <c r="Q20" s="16">
        <v>9</v>
      </c>
      <c r="R20" s="33"/>
      <c r="S20" s="16"/>
      <c r="T20" s="16"/>
      <c r="U20" s="33"/>
      <c r="V20" s="16">
        <v>8</v>
      </c>
      <c r="W20" s="16">
        <v>9</v>
      </c>
      <c r="X20" s="16">
        <v>11</v>
      </c>
      <c r="Y20" s="16"/>
      <c r="Z20" s="16"/>
      <c r="AA20" s="29"/>
      <c r="AB20" s="30"/>
      <c r="AC20" s="16"/>
      <c r="AD20" s="33"/>
      <c r="AE20" s="16">
        <v>9</v>
      </c>
      <c r="AF20" s="16">
        <v>9</v>
      </c>
      <c r="AG20" s="33"/>
      <c r="AH20" s="16">
        <v>9</v>
      </c>
      <c r="AI20" s="16">
        <v>1</v>
      </c>
      <c r="AJ20" s="16">
        <v>9</v>
      </c>
      <c r="AK20" s="44"/>
      <c r="AL20" s="44"/>
      <c r="AM20" s="45"/>
      <c r="AN20" s="46">
        <v>10</v>
      </c>
      <c r="AO20" s="185">
        <v>28</v>
      </c>
      <c r="AP20" s="55">
        <f t="shared" si="14"/>
        <v>27</v>
      </c>
      <c r="AQ20" s="56">
        <f t="shared" si="0"/>
        <v>30</v>
      </c>
      <c r="AR20" s="56">
        <f t="shared" si="1"/>
        <v>90</v>
      </c>
      <c r="AS20" s="56">
        <f t="shared" si="4"/>
        <v>27</v>
      </c>
      <c r="AT20" s="56">
        <f t="shared" si="5"/>
        <v>30</v>
      </c>
      <c r="AU20" s="56">
        <f t="shared" si="6"/>
        <v>90</v>
      </c>
      <c r="AV20" s="56">
        <f t="shared" si="7"/>
        <v>28</v>
      </c>
      <c r="AW20" s="56">
        <f t="shared" si="8"/>
        <v>30</v>
      </c>
      <c r="AX20" s="56">
        <f t="shared" si="9"/>
        <v>93.333333333333329</v>
      </c>
      <c r="AY20" s="56">
        <f t="shared" si="10"/>
        <v>27</v>
      </c>
      <c r="AZ20" s="56">
        <f t="shared" si="15"/>
        <v>30</v>
      </c>
      <c r="BA20" s="56">
        <f t="shared" si="3"/>
        <v>90</v>
      </c>
      <c r="BB20" s="56">
        <f t="shared" si="16"/>
        <v>19</v>
      </c>
      <c r="BC20" s="56">
        <f t="shared" si="11"/>
        <v>30</v>
      </c>
      <c r="BD20" s="56">
        <f t="shared" si="12"/>
        <v>63.333333333333329</v>
      </c>
      <c r="BE20" s="56">
        <f t="shared" si="17"/>
        <v>0</v>
      </c>
      <c r="BF20" s="61">
        <f t="shared" si="18"/>
        <v>0</v>
      </c>
      <c r="BG20" s="62" t="str">
        <f t="shared" si="13"/>
        <v xml:space="preserve"> </v>
      </c>
      <c r="BH20" s="5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15">
      <c r="A21" s="13">
        <v>11</v>
      </c>
      <c r="B21" s="14" t="s">
        <v>51</v>
      </c>
      <c r="C21" s="14" t="s">
        <v>52</v>
      </c>
      <c r="D21" s="15">
        <v>9</v>
      </c>
      <c r="E21" s="16">
        <v>9</v>
      </c>
      <c r="F21" s="16">
        <v>9</v>
      </c>
      <c r="G21" s="16"/>
      <c r="H21" s="16"/>
      <c r="I21" s="16"/>
      <c r="L21" s="16"/>
      <c r="M21" s="16">
        <v>9</v>
      </c>
      <c r="N21" s="16">
        <v>9</v>
      </c>
      <c r="O21" s="29"/>
      <c r="P21" s="30">
        <v>9</v>
      </c>
      <c r="Q21" s="16">
        <v>9</v>
      </c>
      <c r="R21" s="33"/>
      <c r="S21" s="16"/>
      <c r="T21" s="16"/>
      <c r="U21" s="33"/>
      <c r="V21" s="16">
        <v>8</v>
      </c>
      <c r="W21" s="16">
        <v>9</v>
      </c>
      <c r="X21" s="16">
        <v>11</v>
      </c>
      <c r="Y21" s="16"/>
      <c r="Z21" s="16"/>
      <c r="AA21" s="29"/>
      <c r="AB21" s="30"/>
      <c r="AC21" s="16"/>
      <c r="AD21" s="33"/>
      <c r="AE21" s="16">
        <v>9</v>
      </c>
      <c r="AF21" s="16">
        <v>9</v>
      </c>
      <c r="AG21" s="33"/>
      <c r="AH21" s="16">
        <v>9</v>
      </c>
      <c r="AI21" s="16">
        <v>1</v>
      </c>
      <c r="AJ21" s="16">
        <v>8</v>
      </c>
      <c r="AK21" s="44"/>
      <c r="AL21" s="44"/>
      <c r="AM21" s="45"/>
      <c r="AN21" s="46">
        <v>9</v>
      </c>
      <c r="AO21" s="185">
        <v>23</v>
      </c>
      <c r="AP21" s="55">
        <f t="shared" si="14"/>
        <v>27</v>
      </c>
      <c r="AQ21" s="56">
        <f t="shared" si="0"/>
        <v>30</v>
      </c>
      <c r="AR21" s="56">
        <f t="shared" si="1"/>
        <v>90</v>
      </c>
      <c r="AS21" s="56">
        <f t="shared" si="4"/>
        <v>27</v>
      </c>
      <c r="AT21" s="56">
        <f t="shared" si="5"/>
        <v>30</v>
      </c>
      <c r="AU21" s="56">
        <f t="shared" si="6"/>
        <v>90</v>
      </c>
      <c r="AV21" s="56">
        <f t="shared" si="7"/>
        <v>28</v>
      </c>
      <c r="AW21" s="56">
        <f t="shared" si="8"/>
        <v>30</v>
      </c>
      <c r="AX21" s="56">
        <f t="shared" si="9"/>
        <v>93.333333333333329</v>
      </c>
      <c r="AY21" s="56">
        <f t="shared" si="10"/>
        <v>27</v>
      </c>
      <c r="AZ21" s="56">
        <f t="shared" si="15"/>
        <v>30</v>
      </c>
      <c r="BA21" s="56">
        <f t="shared" si="3"/>
        <v>90</v>
      </c>
      <c r="BB21" s="56">
        <f t="shared" si="16"/>
        <v>18</v>
      </c>
      <c r="BC21" s="56">
        <f t="shared" si="11"/>
        <v>30</v>
      </c>
      <c r="BD21" s="56">
        <f t="shared" si="12"/>
        <v>60</v>
      </c>
      <c r="BE21" s="56">
        <f t="shared" si="17"/>
        <v>0</v>
      </c>
      <c r="BF21" s="61">
        <f t="shared" si="18"/>
        <v>0</v>
      </c>
      <c r="BG21" s="62" t="str">
        <f t="shared" si="13"/>
        <v xml:space="preserve"> </v>
      </c>
      <c r="BH21" s="5"/>
      <c r="BI21" s="6"/>
      <c r="BJ21" s="6"/>
      <c r="BK21" s="6"/>
      <c r="BL21" s="218"/>
      <c r="BM21" s="219"/>
      <c r="BN21" s="219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</row>
    <row r="22" spans="1:82" ht="15">
      <c r="A22" s="13">
        <v>12</v>
      </c>
      <c r="B22" s="14" t="s">
        <v>53</v>
      </c>
      <c r="C22" s="14" t="s">
        <v>54</v>
      </c>
      <c r="D22" s="15">
        <v>9</v>
      </c>
      <c r="E22" s="16">
        <v>9</v>
      </c>
      <c r="F22" s="16">
        <v>9</v>
      </c>
      <c r="G22" s="16"/>
      <c r="H22" s="16"/>
      <c r="I22" s="16"/>
      <c r="L22" s="16"/>
      <c r="M22" s="16">
        <v>9</v>
      </c>
      <c r="N22" s="16">
        <v>9</v>
      </c>
      <c r="O22" s="16"/>
      <c r="P22" s="30">
        <v>9</v>
      </c>
      <c r="Q22" s="16">
        <v>9</v>
      </c>
      <c r="R22" s="33"/>
      <c r="S22" s="16"/>
      <c r="T22" s="16"/>
      <c r="U22" s="33"/>
      <c r="V22" s="16">
        <v>7</v>
      </c>
      <c r="W22" s="16">
        <v>9</v>
      </c>
      <c r="X22" s="16">
        <v>11</v>
      </c>
      <c r="Y22" s="16"/>
      <c r="Z22" s="16"/>
      <c r="AA22" s="29"/>
      <c r="AB22" s="30"/>
      <c r="AC22" s="16"/>
      <c r="AD22" s="33"/>
      <c r="AE22" s="16">
        <v>9</v>
      </c>
      <c r="AF22" s="16">
        <v>9</v>
      </c>
      <c r="AG22" s="33"/>
      <c r="AH22" s="16">
        <v>9</v>
      </c>
      <c r="AI22" s="16">
        <v>0</v>
      </c>
      <c r="AJ22" s="16">
        <v>9</v>
      </c>
      <c r="AK22" s="44"/>
      <c r="AL22" s="44"/>
      <c r="AM22" s="45"/>
      <c r="AN22" s="46">
        <v>10</v>
      </c>
      <c r="AO22" s="185">
        <v>27</v>
      </c>
      <c r="AP22" s="55">
        <f t="shared" si="14"/>
        <v>27</v>
      </c>
      <c r="AQ22" s="56">
        <f t="shared" si="0"/>
        <v>30</v>
      </c>
      <c r="AR22" s="56">
        <f t="shared" si="1"/>
        <v>90</v>
      </c>
      <c r="AS22" s="56">
        <f t="shared" si="4"/>
        <v>27</v>
      </c>
      <c r="AT22" s="56">
        <f t="shared" si="5"/>
        <v>30</v>
      </c>
      <c r="AU22" s="56">
        <f t="shared" si="6"/>
        <v>90</v>
      </c>
      <c r="AV22" s="56">
        <f t="shared" si="7"/>
        <v>27</v>
      </c>
      <c r="AW22" s="56">
        <f t="shared" si="8"/>
        <v>30</v>
      </c>
      <c r="AX22" s="56">
        <f t="shared" si="9"/>
        <v>90</v>
      </c>
      <c r="AY22" s="56">
        <f t="shared" si="10"/>
        <v>27</v>
      </c>
      <c r="AZ22" s="56">
        <f t="shared" si="15"/>
        <v>30</v>
      </c>
      <c r="BA22" s="56">
        <f t="shared" si="3"/>
        <v>90</v>
      </c>
      <c r="BB22" s="56">
        <f t="shared" si="16"/>
        <v>18</v>
      </c>
      <c r="BC22" s="56">
        <f t="shared" si="11"/>
        <v>20</v>
      </c>
      <c r="BD22" s="56">
        <f t="shared" si="12"/>
        <v>90</v>
      </c>
      <c r="BE22" s="56">
        <f t="shared" si="17"/>
        <v>0</v>
      </c>
      <c r="BF22" s="61">
        <f t="shared" si="18"/>
        <v>0</v>
      </c>
      <c r="BG22" s="62" t="str">
        <f t="shared" si="13"/>
        <v xml:space="preserve"> </v>
      </c>
      <c r="BH22" s="5"/>
      <c r="BI22" s="6"/>
      <c r="BJ22" s="6"/>
      <c r="BK22" s="6"/>
      <c r="BL22" s="218"/>
      <c r="BM22" s="219"/>
      <c r="BN22" s="219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</row>
    <row r="23" spans="1:82" ht="15">
      <c r="A23" s="17">
        <v>13</v>
      </c>
      <c r="B23" s="14" t="s">
        <v>55</v>
      </c>
      <c r="C23" s="14" t="s">
        <v>56</v>
      </c>
      <c r="D23" s="15">
        <v>9</v>
      </c>
      <c r="E23" s="16">
        <v>9</v>
      </c>
      <c r="F23" s="16">
        <v>9</v>
      </c>
      <c r="G23" s="16"/>
      <c r="H23" s="16"/>
      <c r="I23" s="16"/>
      <c r="L23" s="16"/>
      <c r="M23" s="16">
        <v>9</v>
      </c>
      <c r="N23" s="16">
        <v>9</v>
      </c>
      <c r="O23" s="29"/>
      <c r="P23" s="30">
        <v>9</v>
      </c>
      <c r="Q23" s="16">
        <v>9</v>
      </c>
      <c r="R23" s="33"/>
      <c r="S23" s="16"/>
      <c r="T23" s="16"/>
      <c r="U23" s="33"/>
      <c r="V23" s="16">
        <v>8</v>
      </c>
      <c r="W23" s="16">
        <v>9</v>
      </c>
      <c r="X23" s="16">
        <v>11</v>
      </c>
      <c r="Y23" s="16"/>
      <c r="Z23" s="16"/>
      <c r="AA23" s="29"/>
      <c r="AB23" s="30"/>
      <c r="AC23" s="16"/>
      <c r="AD23" s="33"/>
      <c r="AE23" s="16">
        <v>9</v>
      </c>
      <c r="AF23" s="16">
        <v>9</v>
      </c>
      <c r="AG23" s="33"/>
      <c r="AH23" s="16">
        <v>9</v>
      </c>
      <c r="AI23" s="16">
        <v>1</v>
      </c>
      <c r="AJ23" s="16">
        <v>9</v>
      </c>
      <c r="AK23" s="44"/>
      <c r="AL23" s="44"/>
      <c r="AM23" s="45"/>
      <c r="AN23" s="46">
        <v>10</v>
      </c>
      <c r="AO23" s="185">
        <v>22</v>
      </c>
      <c r="AP23" s="55">
        <f t="shared" si="14"/>
        <v>27</v>
      </c>
      <c r="AQ23" s="56">
        <f t="shared" si="0"/>
        <v>30</v>
      </c>
      <c r="AR23" s="56">
        <f t="shared" si="1"/>
        <v>90</v>
      </c>
      <c r="AS23" s="56">
        <f t="shared" si="4"/>
        <v>27</v>
      </c>
      <c r="AT23" s="56">
        <f t="shared" si="5"/>
        <v>30</v>
      </c>
      <c r="AU23" s="56">
        <f t="shared" si="6"/>
        <v>90</v>
      </c>
      <c r="AV23" s="56">
        <f t="shared" si="7"/>
        <v>28</v>
      </c>
      <c r="AW23" s="56">
        <f t="shared" si="8"/>
        <v>30</v>
      </c>
      <c r="AX23" s="56">
        <f t="shared" si="9"/>
        <v>93.333333333333329</v>
      </c>
      <c r="AY23" s="56">
        <f t="shared" si="10"/>
        <v>27</v>
      </c>
      <c r="AZ23" s="56">
        <f t="shared" si="15"/>
        <v>30</v>
      </c>
      <c r="BA23" s="56">
        <f t="shared" si="3"/>
        <v>90</v>
      </c>
      <c r="BB23" s="56">
        <f t="shared" si="16"/>
        <v>19</v>
      </c>
      <c r="BC23" s="56">
        <f t="shared" si="11"/>
        <v>30</v>
      </c>
      <c r="BD23" s="56">
        <f t="shared" si="12"/>
        <v>63.333333333333329</v>
      </c>
      <c r="BE23" s="56">
        <f t="shared" si="17"/>
        <v>0</v>
      </c>
      <c r="BF23" s="61">
        <f t="shared" si="18"/>
        <v>0</v>
      </c>
      <c r="BG23" s="62" t="str">
        <f t="shared" si="13"/>
        <v xml:space="preserve"> </v>
      </c>
      <c r="BH23" s="5"/>
      <c r="BI23" s="6"/>
      <c r="BJ23" s="6"/>
      <c r="BK23" s="6"/>
      <c r="BL23" s="218"/>
      <c r="BM23" s="219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1:82" ht="15">
      <c r="A24" s="13">
        <v>14</v>
      </c>
      <c r="B24" s="14" t="s">
        <v>57</v>
      </c>
      <c r="C24" s="14" t="s">
        <v>58</v>
      </c>
      <c r="D24" s="15">
        <v>9</v>
      </c>
      <c r="E24" s="16">
        <v>9</v>
      </c>
      <c r="F24" s="16">
        <v>9</v>
      </c>
      <c r="G24" s="16"/>
      <c r="H24" s="16"/>
      <c r="I24" s="16"/>
      <c r="J24" s="16">
        <v>9</v>
      </c>
      <c r="K24" s="16">
        <v>9</v>
      </c>
      <c r="L24" s="16"/>
      <c r="M24" s="16"/>
      <c r="N24" s="16"/>
      <c r="O24" s="29"/>
      <c r="P24" s="30">
        <v>9</v>
      </c>
      <c r="Q24" s="16">
        <v>9</v>
      </c>
      <c r="R24" s="33"/>
      <c r="S24" s="16"/>
      <c r="T24" s="16"/>
      <c r="U24" s="33"/>
      <c r="V24" s="16">
        <v>8</v>
      </c>
      <c r="W24" s="16">
        <v>10</v>
      </c>
      <c r="X24" s="16">
        <v>7</v>
      </c>
      <c r="Y24" s="16"/>
      <c r="Z24" s="16"/>
      <c r="AA24" s="29"/>
      <c r="AB24" s="30"/>
      <c r="AC24" s="16"/>
      <c r="AD24" s="33"/>
      <c r="AE24" s="16">
        <v>9</v>
      </c>
      <c r="AF24" s="16">
        <v>9</v>
      </c>
      <c r="AG24" s="33"/>
      <c r="AH24" s="16">
        <v>9</v>
      </c>
      <c r="AI24" s="16">
        <v>0</v>
      </c>
      <c r="AJ24" s="16">
        <v>8</v>
      </c>
      <c r="AK24" s="44"/>
      <c r="AL24" s="44"/>
      <c r="AM24" s="45"/>
      <c r="AN24" s="46">
        <v>10</v>
      </c>
      <c r="AO24" s="185">
        <v>34</v>
      </c>
      <c r="AP24" s="55">
        <f t="shared" si="14"/>
        <v>27</v>
      </c>
      <c r="AQ24" s="56">
        <f t="shared" si="0"/>
        <v>30</v>
      </c>
      <c r="AR24" s="56">
        <f t="shared" si="1"/>
        <v>90</v>
      </c>
      <c r="AS24" s="56">
        <f t="shared" si="4"/>
        <v>27</v>
      </c>
      <c r="AT24" s="56">
        <f t="shared" si="5"/>
        <v>30</v>
      </c>
      <c r="AU24" s="56">
        <f t="shared" si="6"/>
        <v>90</v>
      </c>
      <c r="AV24" s="56">
        <f t="shared" si="7"/>
        <v>25</v>
      </c>
      <c r="AW24" s="56">
        <f t="shared" si="8"/>
        <v>30</v>
      </c>
      <c r="AX24" s="56">
        <f t="shared" si="9"/>
        <v>83.333333333333343</v>
      </c>
      <c r="AY24" s="56">
        <f t="shared" si="10"/>
        <v>27</v>
      </c>
      <c r="AZ24" s="56">
        <f t="shared" si="15"/>
        <v>30</v>
      </c>
      <c r="BA24" s="56">
        <f t="shared" si="3"/>
        <v>90</v>
      </c>
      <c r="BB24" s="56">
        <f t="shared" si="16"/>
        <v>17</v>
      </c>
      <c r="BC24" s="56">
        <f t="shared" si="11"/>
        <v>20</v>
      </c>
      <c r="BD24" s="56">
        <f t="shared" si="12"/>
        <v>85</v>
      </c>
      <c r="BE24" s="56">
        <f t="shared" si="17"/>
        <v>0</v>
      </c>
      <c r="BF24" s="61">
        <f t="shared" si="18"/>
        <v>0</v>
      </c>
      <c r="BG24" s="62" t="str">
        <f t="shared" si="13"/>
        <v xml:space="preserve"> </v>
      </c>
      <c r="BH24" s="5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</row>
    <row r="25" spans="1:82" ht="15">
      <c r="A25" s="17">
        <v>15</v>
      </c>
      <c r="B25" s="14" t="s">
        <v>59</v>
      </c>
      <c r="C25" s="14" t="s">
        <v>60</v>
      </c>
      <c r="D25" s="16">
        <v>9</v>
      </c>
      <c r="E25" s="16">
        <v>10</v>
      </c>
      <c r="F25" s="16">
        <v>9</v>
      </c>
      <c r="G25" s="16"/>
      <c r="H25" s="16"/>
      <c r="I25" s="16"/>
      <c r="J25" s="16"/>
      <c r="K25" s="16"/>
      <c r="L25" s="16"/>
      <c r="M25" s="16">
        <v>10</v>
      </c>
      <c r="N25" s="16">
        <v>9</v>
      </c>
      <c r="O25" s="29"/>
      <c r="P25" s="30">
        <v>9</v>
      </c>
      <c r="Q25" s="16">
        <v>9</v>
      </c>
      <c r="R25" s="33"/>
      <c r="S25" s="16"/>
      <c r="T25" s="16"/>
      <c r="U25" s="33"/>
      <c r="V25" s="16">
        <v>8</v>
      </c>
      <c r="W25" s="16">
        <v>10</v>
      </c>
      <c r="X25" s="16">
        <v>11</v>
      </c>
      <c r="Y25" s="16"/>
      <c r="Z25" s="16"/>
      <c r="AA25" s="29"/>
      <c r="AB25" s="30"/>
      <c r="AC25" s="16"/>
      <c r="AD25" s="33"/>
      <c r="AE25" s="16">
        <v>9</v>
      </c>
      <c r="AF25" s="16">
        <v>9</v>
      </c>
      <c r="AG25" s="33"/>
      <c r="AH25" s="16">
        <v>9</v>
      </c>
      <c r="AI25" s="16">
        <v>1</v>
      </c>
      <c r="AJ25" s="16">
        <v>9</v>
      </c>
      <c r="AK25" s="44"/>
      <c r="AL25" s="44"/>
      <c r="AM25" s="45"/>
      <c r="AN25" s="46">
        <v>10</v>
      </c>
      <c r="AO25" s="185">
        <v>28</v>
      </c>
      <c r="AP25" s="55">
        <f t="shared" si="14"/>
        <v>28</v>
      </c>
      <c r="AQ25" s="56">
        <f t="shared" si="0"/>
        <v>30</v>
      </c>
      <c r="AR25" s="56">
        <f t="shared" si="1"/>
        <v>93.333333333333329</v>
      </c>
      <c r="AS25" s="56">
        <f t="shared" si="4"/>
        <v>28</v>
      </c>
      <c r="AT25" s="56">
        <f t="shared" si="5"/>
        <v>30</v>
      </c>
      <c r="AU25" s="56">
        <f t="shared" si="6"/>
        <v>93.333333333333329</v>
      </c>
      <c r="AV25" s="56">
        <f t="shared" si="7"/>
        <v>29</v>
      </c>
      <c r="AW25" s="56">
        <f t="shared" si="8"/>
        <v>30</v>
      </c>
      <c r="AX25" s="56">
        <f t="shared" si="9"/>
        <v>96.666666666666671</v>
      </c>
      <c r="AY25" s="56">
        <f t="shared" si="10"/>
        <v>27</v>
      </c>
      <c r="AZ25" s="56">
        <f t="shared" si="15"/>
        <v>30</v>
      </c>
      <c r="BA25" s="56">
        <f t="shared" si="3"/>
        <v>90</v>
      </c>
      <c r="BB25" s="56">
        <f t="shared" si="16"/>
        <v>19</v>
      </c>
      <c r="BC25" s="56">
        <f t="shared" si="11"/>
        <v>30</v>
      </c>
      <c r="BD25" s="56">
        <f t="shared" si="12"/>
        <v>63.333333333333329</v>
      </c>
      <c r="BE25" s="56">
        <f t="shared" si="17"/>
        <v>0</v>
      </c>
      <c r="BF25" s="61">
        <f t="shared" si="18"/>
        <v>0</v>
      </c>
      <c r="BG25" s="62" t="str">
        <f t="shared" si="13"/>
        <v xml:space="preserve"> </v>
      </c>
      <c r="BH25" s="5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</row>
    <row r="26" spans="1:82" ht="15">
      <c r="A26" s="13">
        <v>16</v>
      </c>
      <c r="B26" s="186" t="s">
        <v>61</v>
      </c>
      <c r="C26" s="14" t="s">
        <v>62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9"/>
      <c r="P26" s="30"/>
      <c r="Q26" s="16"/>
      <c r="R26" s="33"/>
      <c r="S26" s="16">
        <v>9</v>
      </c>
      <c r="T26" s="16">
        <v>9</v>
      </c>
      <c r="U26" s="33"/>
      <c r="V26" s="16">
        <v>0</v>
      </c>
      <c r="W26" s="16">
        <v>0</v>
      </c>
      <c r="X26" s="16">
        <v>0</v>
      </c>
      <c r="Y26" s="16"/>
      <c r="Z26" s="16"/>
      <c r="AA26" s="29"/>
      <c r="AB26" s="30"/>
      <c r="AC26" s="16"/>
      <c r="AD26" s="33"/>
      <c r="AE26" s="16">
        <v>9</v>
      </c>
      <c r="AF26" s="16">
        <v>9</v>
      </c>
      <c r="AG26" s="33"/>
      <c r="AH26" s="16">
        <v>9</v>
      </c>
      <c r="AI26" s="16">
        <v>1</v>
      </c>
      <c r="AJ26" s="16">
        <v>8</v>
      </c>
      <c r="AK26" s="44"/>
      <c r="AL26" s="44"/>
      <c r="AM26" s="45"/>
      <c r="AN26" s="46">
        <v>8</v>
      </c>
      <c r="AO26" s="185">
        <v>32</v>
      </c>
      <c r="AP26" s="55">
        <f t="shared" si="14"/>
        <v>0</v>
      </c>
      <c r="AQ26" s="56">
        <f t="shared" si="0"/>
        <v>0</v>
      </c>
      <c r="AR26" s="56" t="str">
        <f t="shared" si="1"/>
        <v xml:space="preserve"> </v>
      </c>
      <c r="AS26" s="56">
        <f t="shared" si="4"/>
        <v>9</v>
      </c>
      <c r="AT26" s="56">
        <f t="shared" si="5"/>
        <v>10</v>
      </c>
      <c r="AU26" s="56">
        <f t="shared" si="6"/>
        <v>90</v>
      </c>
      <c r="AV26" s="56">
        <f t="shared" si="7"/>
        <v>0</v>
      </c>
      <c r="AW26" s="56">
        <f t="shared" si="8"/>
        <v>0</v>
      </c>
      <c r="AX26" s="56" t="str">
        <f t="shared" si="9"/>
        <v xml:space="preserve"> </v>
      </c>
      <c r="AY26" s="56">
        <f t="shared" si="10"/>
        <v>27</v>
      </c>
      <c r="AZ26" s="56">
        <f t="shared" si="15"/>
        <v>30</v>
      </c>
      <c r="BA26" s="56">
        <f t="shared" si="3"/>
        <v>90</v>
      </c>
      <c r="BB26" s="56">
        <f t="shared" si="16"/>
        <v>18</v>
      </c>
      <c r="BC26" s="56">
        <f t="shared" si="11"/>
        <v>30</v>
      </c>
      <c r="BD26" s="56">
        <f t="shared" si="12"/>
        <v>60</v>
      </c>
      <c r="BE26" s="56">
        <f t="shared" si="17"/>
        <v>0</v>
      </c>
      <c r="BF26" s="61">
        <f t="shared" si="18"/>
        <v>0</v>
      </c>
      <c r="BG26" s="62" t="str">
        <f t="shared" si="13"/>
        <v xml:space="preserve"> </v>
      </c>
      <c r="BH26" s="5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</row>
    <row r="27" spans="1:82" ht="15">
      <c r="A27" s="13">
        <v>17</v>
      </c>
      <c r="B27" s="14" t="s">
        <v>63</v>
      </c>
      <c r="C27" s="14" t="s">
        <v>64</v>
      </c>
      <c r="D27" s="15">
        <v>9</v>
      </c>
      <c r="E27" s="16">
        <v>9</v>
      </c>
      <c r="F27" s="16">
        <v>9</v>
      </c>
      <c r="G27" s="16"/>
      <c r="H27" s="16"/>
      <c r="I27" s="16"/>
      <c r="J27" s="16"/>
      <c r="K27" s="16"/>
      <c r="L27" s="16"/>
      <c r="M27" s="16">
        <v>10</v>
      </c>
      <c r="N27" s="16">
        <v>9</v>
      </c>
      <c r="O27" s="29"/>
      <c r="P27" s="30">
        <v>9</v>
      </c>
      <c r="Q27" s="16"/>
      <c r="R27" s="33"/>
      <c r="S27" s="16"/>
      <c r="T27" s="16"/>
      <c r="U27" s="33"/>
      <c r="V27" s="16">
        <v>8</v>
      </c>
      <c r="W27" s="16">
        <v>9</v>
      </c>
      <c r="X27" s="16">
        <v>11</v>
      </c>
      <c r="Y27" s="16"/>
      <c r="Z27" s="16"/>
      <c r="AA27" s="29"/>
      <c r="AB27" s="30">
        <v>9</v>
      </c>
      <c r="AC27" s="16">
        <v>9</v>
      </c>
      <c r="AD27" s="33"/>
      <c r="AE27" s="16"/>
      <c r="AF27" s="16"/>
      <c r="AG27" s="33"/>
      <c r="AH27" s="16">
        <v>9</v>
      </c>
      <c r="AI27" s="16">
        <v>1</v>
      </c>
      <c r="AJ27" s="16">
        <v>8</v>
      </c>
      <c r="AK27" s="44"/>
      <c r="AL27" s="44"/>
      <c r="AM27" s="45"/>
      <c r="AN27" s="46">
        <v>10</v>
      </c>
      <c r="AO27" s="185">
        <v>23</v>
      </c>
      <c r="AP27" s="55">
        <f t="shared" si="14"/>
        <v>27</v>
      </c>
      <c r="AQ27" s="56">
        <f t="shared" si="0"/>
        <v>30</v>
      </c>
      <c r="AR27" s="56">
        <f t="shared" si="1"/>
        <v>90</v>
      </c>
      <c r="AS27" s="56">
        <f t="shared" si="4"/>
        <v>28</v>
      </c>
      <c r="AT27" s="56">
        <f t="shared" si="5"/>
        <v>30</v>
      </c>
      <c r="AU27" s="56">
        <f t="shared" si="6"/>
        <v>93.333333333333329</v>
      </c>
      <c r="AV27" s="56">
        <f t="shared" si="7"/>
        <v>28</v>
      </c>
      <c r="AW27" s="56">
        <f t="shared" si="8"/>
        <v>30</v>
      </c>
      <c r="AX27" s="56">
        <f t="shared" si="9"/>
        <v>93.333333333333329</v>
      </c>
      <c r="AY27" s="56">
        <f t="shared" si="10"/>
        <v>18</v>
      </c>
      <c r="AZ27" s="56">
        <f t="shared" si="15"/>
        <v>20</v>
      </c>
      <c r="BA27" s="56">
        <f t="shared" si="3"/>
        <v>90</v>
      </c>
      <c r="BB27" s="56">
        <f t="shared" si="16"/>
        <v>18</v>
      </c>
      <c r="BC27" s="56">
        <f t="shared" si="11"/>
        <v>30</v>
      </c>
      <c r="BD27" s="56">
        <f t="shared" si="12"/>
        <v>60</v>
      </c>
      <c r="BE27" s="56">
        <f t="shared" si="17"/>
        <v>0</v>
      </c>
      <c r="BF27" s="61">
        <f t="shared" si="18"/>
        <v>0</v>
      </c>
      <c r="BG27" s="62" t="str">
        <f t="shared" si="13"/>
        <v xml:space="preserve"> </v>
      </c>
      <c r="BH27" s="5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spans="1:82" ht="15">
      <c r="A28" s="17">
        <v>18</v>
      </c>
      <c r="B28" s="14" t="s">
        <v>65</v>
      </c>
      <c r="C28" s="14" t="s">
        <v>66</v>
      </c>
      <c r="D28" s="15">
        <v>9</v>
      </c>
      <c r="E28" s="16">
        <v>9</v>
      </c>
      <c r="F28" s="16">
        <v>9</v>
      </c>
      <c r="G28" s="16"/>
      <c r="H28" s="16"/>
      <c r="I28" s="16"/>
      <c r="L28" s="16"/>
      <c r="M28" s="16">
        <v>9</v>
      </c>
      <c r="N28" s="16">
        <v>9</v>
      </c>
      <c r="O28" s="29"/>
      <c r="P28" s="30">
        <v>9</v>
      </c>
      <c r="Q28" s="16">
        <v>9</v>
      </c>
      <c r="R28" s="33"/>
      <c r="S28" s="16"/>
      <c r="T28" s="16"/>
      <c r="U28" s="33"/>
      <c r="V28" s="16">
        <v>7</v>
      </c>
      <c r="W28" s="16">
        <v>9</v>
      </c>
      <c r="X28" s="16">
        <v>11</v>
      </c>
      <c r="Y28" s="16"/>
      <c r="Z28" s="16"/>
      <c r="AA28" s="29"/>
      <c r="AB28" s="30"/>
      <c r="AC28" s="16"/>
      <c r="AD28" s="33"/>
      <c r="AE28" s="16">
        <v>9</v>
      </c>
      <c r="AF28" s="16">
        <v>9</v>
      </c>
      <c r="AG28" s="33"/>
      <c r="AH28" s="16">
        <v>9</v>
      </c>
      <c r="AI28" s="16">
        <v>1</v>
      </c>
      <c r="AJ28" s="16">
        <v>9</v>
      </c>
      <c r="AK28" s="44"/>
      <c r="AL28" s="44"/>
      <c r="AM28" s="45"/>
      <c r="AN28" s="46">
        <v>10</v>
      </c>
      <c r="AO28" s="185">
        <v>30</v>
      </c>
      <c r="AP28" s="55">
        <f t="shared" si="14"/>
        <v>27</v>
      </c>
      <c r="AQ28" s="56">
        <f t="shared" si="0"/>
        <v>30</v>
      </c>
      <c r="AR28" s="56">
        <f t="shared" si="1"/>
        <v>90</v>
      </c>
      <c r="AS28" s="56">
        <f t="shared" si="4"/>
        <v>27</v>
      </c>
      <c r="AT28" s="56">
        <f t="shared" si="5"/>
        <v>30</v>
      </c>
      <c r="AU28" s="56">
        <f t="shared" si="6"/>
        <v>90</v>
      </c>
      <c r="AV28" s="56">
        <f t="shared" si="7"/>
        <v>27</v>
      </c>
      <c r="AW28" s="56">
        <f t="shared" si="8"/>
        <v>30</v>
      </c>
      <c r="AX28" s="56">
        <f t="shared" si="9"/>
        <v>90</v>
      </c>
      <c r="AY28" s="56">
        <f t="shared" si="10"/>
        <v>27</v>
      </c>
      <c r="AZ28" s="56">
        <f t="shared" si="15"/>
        <v>30</v>
      </c>
      <c r="BA28" s="56">
        <f t="shared" si="3"/>
        <v>90</v>
      </c>
      <c r="BB28" s="56">
        <f t="shared" si="16"/>
        <v>19</v>
      </c>
      <c r="BC28" s="56">
        <f t="shared" si="11"/>
        <v>30</v>
      </c>
      <c r="BD28" s="56">
        <f t="shared" si="12"/>
        <v>63.333333333333329</v>
      </c>
      <c r="BE28" s="56">
        <f t="shared" si="17"/>
        <v>0</v>
      </c>
      <c r="BF28" s="61">
        <f t="shared" si="18"/>
        <v>0</v>
      </c>
      <c r="BG28" s="62" t="str">
        <f t="shared" si="13"/>
        <v xml:space="preserve"> </v>
      </c>
      <c r="BH28" s="5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</row>
    <row r="29" spans="1:82" ht="15">
      <c r="A29" s="13">
        <v>19</v>
      </c>
      <c r="B29" s="14" t="s">
        <v>67</v>
      </c>
      <c r="C29" s="14" t="s">
        <v>68</v>
      </c>
      <c r="D29" s="15">
        <v>9</v>
      </c>
      <c r="E29" s="16">
        <v>9</v>
      </c>
      <c r="F29" s="16">
        <v>9</v>
      </c>
      <c r="G29" s="16"/>
      <c r="H29" s="16"/>
      <c r="I29" s="16"/>
      <c r="J29" s="16">
        <v>9</v>
      </c>
      <c r="K29" s="16">
        <v>9</v>
      </c>
      <c r="L29" s="16"/>
      <c r="M29" s="16"/>
      <c r="N29" s="16"/>
      <c r="O29" s="29"/>
      <c r="P29" s="30">
        <v>9</v>
      </c>
      <c r="Q29" s="16">
        <v>9</v>
      </c>
      <c r="R29" s="33"/>
      <c r="S29" s="16"/>
      <c r="T29" s="16"/>
      <c r="U29" s="33"/>
      <c r="V29" s="16">
        <v>7</v>
      </c>
      <c r="W29" s="16">
        <v>10</v>
      </c>
      <c r="X29" s="16">
        <v>11</v>
      </c>
      <c r="Y29" s="16"/>
      <c r="Z29" s="16"/>
      <c r="AA29" s="29"/>
      <c r="AB29" s="30"/>
      <c r="AC29" s="16"/>
      <c r="AD29" s="33"/>
      <c r="AE29" s="16">
        <v>9</v>
      </c>
      <c r="AF29" s="16">
        <v>9</v>
      </c>
      <c r="AG29" s="33"/>
      <c r="AH29" s="16">
        <v>9</v>
      </c>
      <c r="AI29" s="16">
        <v>1</v>
      </c>
      <c r="AJ29" s="16">
        <v>9</v>
      </c>
      <c r="AK29" s="44"/>
      <c r="AL29" s="44"/>
      <c r="AM29" s="45"/>
      <c r="AN29" s="46">
        <v>10</v>
      </c>
      <c r="AO29" s="185">
        <v>25</v>
      </c>
      <c r="AP29" s="55">
        <f t="shared" si="14"/>
        <v>27</v>
      </c>
      <c r="AQ29" s="56">
        <f t="shared" si="0"/>
        <v>30</v>
      </c>
      <c r="AR29" s="56">
        <f t="shared" si="1"/>
        <v>90</v>
      </c>
      <c r="AS29" s="56">
        <f t="shared" si="4"/>
        <v>27</v>
      </c>
      <c r="AT29" s="56">
        <f t="shared" si="5"/>
        <v>30</v>
      </c>
      <c r="AU29" s="56">
        <f t="shared" si="6"/>
        <v>90</v>
      </c>
      <c r="AV29" s="56">
        <f t="shared" si="7"/>
        <v>28</v>
      </c>
      <c r="AW29" s="56">
        <f t="shared" si="8"/>
        <v>30</v>
      </c>
      <c r="AX29" s="56">
        <f t="shared" si="9"/>
        <v>93.333333333333329</v>
      </c>
      <c r="AY29" s="56">
        <f t="shared" si="10"/>
        <v>27</v>
      </c>
      <c r="AZ29" s="56">
        <f t="shared" si="15"/>
        <v>30</v>
      </c>
      <c r="BA29" s="56">
        <f t="shared" si="3"/>
        <v>90</v>
      </c>
      <c r="BB29" s="56">
        <f t="shared" si="16"/>
        <v>19</v>
      </c>
      <c r="BC29" s="56">
        <f t="shared" si="11"/>
        <v>30</v>
      </c>
      <c r="BD29" s="56">
        <f t="shared" si="12"/>
        <v>63.333333333333329</v>
      </c>
      <c r="BE29" s="56">
        <f t="shared" si="17"/>
        <v>0</v>
      </c>
      <c r="BF29" s="61">
        <f t="shared" si="18"/>
        <v>0</v>
      </c>
      <c r="BG29" s="62" t="str">
        <f t="shared" si="13"/>
        <v xml:space="preserve"> </v>
      </c>
      <c r="BH29" s="5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</row>
    <row r="30" spans="1:82" ht="15">
      <c r="A30" s="17">
        <v>20</v>
      </c>
      <c r="B30" s="14" t="s">
        <v>69</v>
      </c>
      <c r="C30" s="14" t="s">
        <v>70</v>
      </c>
      <c r="D30" s="15">
        <v>9</v>
      </c>
      <c r="E30" s="16">
        <v>9</v>
      </c>
      <c r="F30" s="16">
        <v>9</v>
      </c>
      <c r="G30" s="16"/>
      <c r="H30" s="16"/>
      <c r="I30" s="16"/>
      <c r="J30" s="16">
        <v>9</v>
      </c>
      <c r="K30" s="16">
        <v>9</v>
      </c>
      <c r="L30" s="16"/>
      <c r="M30" s="16"/>
      <c r="N30" s="16"/>
      <c r="O30" s="29"/>
      <c r="P30" s="30"/>
      <c r="Q30" s="16">
        <v>9</v>
      </c>
      <c r="R30" s="33"/>
      <c r="S30" s="16"/>
      <c r="T30" s="16"/>
      <c r="U30" s="33"/>
      <c r="V30" s="16"/>
      <c r="W30" s="16"/>
      <c r="X30" s="16"/>
      <c r="Y30" s="16"/>
      <c r="Z30" s="16"/>
      <c r="AA30" s="29"/>
      <c r="AB30" s="30"/>
      <c r="AC30" s="16"/>
      <c r="AD30" s="33"/>
      <c r="AE30" s="16"/>
      <c r="AF30" s="16"/>
      <c r="AG30" s="33"/>
      <c r="AH30" s="16"/>
      <c r="AI30" s="16"/>
      <c r="AJ30" s="16"/>
      <c r="AK30" s="44"/>
      <c r="AL30" s="44"/>
      <c r="AM30" s="45"/>
      <c r="AN30" s="46">
        <v>10</v>
      </c>
      <c r="AO30" s="185">
        <v>30</v>
      </c>
      <c r="AP30" s="55">
        <f t="shared" si="14"/>
        <v>27</v>
      </c>
      <c r="AQ30" s="56">
        <f t="shared" si="0"/>
        <v>30</v>
      </c>
      <c r="AR30" s="56">
        <f t="shared" si="1"/>
        <v>90</v>
      </c>
      <c r="AS30" s="56">
        <f t="shared" si="4"/>
        <v>18</v>
      </c>
      <c r="AT30" s="56">
        <f t="shared" si="5"/>
        <v>20</v>
      </c>
      <c r="AU30" s="56">
        <f t="shared" si="6"/>
        <v>90</v>
      </c>
      <c r="AV30" s="56">
        <f t="shared" si="7"/>
        <v>0</v>
      </c>
      <c r="AW30" s="56">
        <f t="shared" si="8"/>
        <v>0</v>
      </c>
      <c r="AX30" s="56" t="str">
        <f t="shared" si="9"/>
        <v xml:space="preserve"> </v>
      </c>
      <c r="AY30" s="56">
        <f t="shared" si="10"/>
        <v>9</v>
      </c>
      <c r="AZ30" s="56">
        <f t="shared" si="15"/>
        <v>10</v>
      </c>
      <c r="BA30" s="56">
        <f t="shared" si="3"/>
        <v>90</v>
      </c>
      <c r="BB30" s="56">
        <f t="shared" si="16"/>
        <v>0</v>
      </c>
      <c r="BC30" s="56">
        <f t="shared" si="11"/>
        <v>0</v>
      </c>
      <c r="BD30" s="56" t="str">
        <f t="shared" si="12"/>
        <v xml:space="preserve"> </v>
      </c>
      <c r="BE30" s="56">
        <f t="shared" si="17"/>
        <v>0</v>
      </c>
      <c r="BF30" s="61">
        <f t="shared" si="18"/>
        <v>0</v>
      </c>
      <c r="BG30" s="62" t="str">
        <f t="shared" si="13"/>
        <v xml:space="preserve"> </v>
      </c>
      <c r="BH30" s="5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15">
      <c r="A31" s="13">
        <v>21</v>
      </c>
      <c r="B31" s="14" t="s">
        <v>71</v>
      </c>
      <c r="C31" s="14" t="s">
        <v>72</v>
      </c>
      <c r="D31" s="15">
        <v>9</v>
      </c>
      <c r="E31" s="16">
        <v>9</v>
      </c>
      <c r="F31" s="16">
        <v>9</v>
      </c>
      <c r="G31" s="16"/>
      <c r="H31" s="16"/>
      <c r="I31" s="16"/>
      <c r="L31" s="16"/>
      <c r="M31" s="16">
        <v>9</v>
      </c>
      <c r="N31" s="16">
        <v>9</v>
      </c>
      <c r="O31" s="29"/>
      <c r="P31" s="30">
        <v>9</v>
      </c>
      <c r="Q31" s="16">
        <v>9</v>
      </c>
      <c r="R31" s="33"/>
      <c r="S31" s="16"/>
      <c r="T31" s="16"/>
      <c r="U31" s="33"/>
      <c r="V31" s="16">
        <v>8</v>
      </c>
      <c r="W31" s="16">
        <v>9</v>
      </c>
      <c r="X31" s="16">
        <v>11</v>
      </c>
      <c r="Y31" s="16"/>
      <c r="Z31" s="16"/>
      <c r="AA31" s="29"/>
      <c r="AB31" s="30">
        <v>9</v>
      </c>
      <c r="AC31" s="16">
        <v>9</v>
      </c>
      <c r="AD31" s="33"/>
      <c r="AE31" s="16"/>
      <c r="AF31" s="16"/>
      <c r="AG31" s="33"/>
      <c r="AH31" s="16">
        <v>9</v>
      </c>
      <c r="AI31" s="16">
        <v>1</v>
      </c>
      <c r="AJ31" s="16">
        <v>9</v>
      </c>
      <c r="AK31" s="44"/>
      <c r="AL31" s="44"/>
      <c r="AM31" s="45"/>
      <c r="AN31" s="46">
        <v>10</v>
      </c>
      <c r="AO31" s="185">
        <v>32</v>
      </c>
      <c r="AP31" s="55">
        <f t="shared" si="14"/>
        <v>27</v>
      </c>
      <c r="AQ31" s="56">
        <f t="shared" si="0"/>
        <v>30</v>
      </c>
      <c r="AR31" s="56">
        <f t="shared" si="1"/>
        <v>90</v>
      </c>
      <c r="AS31" s="56">
        <f t="shared" si="4"/>
        <v>27</v>
      </c>
      <c r="AT31" s="56">
        <f t="shared" si="5"/>
        <v>30</v>
      </c>
      <c r="AU31" s="56">
        <f t="shared" si="6"/>
        <v>90</v>
      </c>
      <c r="AV31" s="56">
        <f t="shared" si="7"/>
        <v>28</v>
      </c>
      <c r="AW31" s="56">
        <f t="shared" si="8"/>
        <v>30</v>
      </c>
      <c r="AX31" s="56">
        <f t="shared" si="9"/>
        <v>93.333333333333329</v>
      </c>
      <c r="AY31" s="56">
        <f t="shared" si="10"/>
        <v>27</v>
      </c>
      <c r="AZ31" s="56">
        <f t="shared" si="15"/>
        <v>30</v>
      </c>
      <c r="BA31" s="56">
        <f t="shared" si="3"/>
        <v>90</v>
      </c>
      <c r="BB31" s="56">
        <f t="shared" si="16"/>
        <v>19</v>
      </c>
      <c r="BC31" s="56">
        <f t="shared" si="11"/>
        <v>30</v>
      </c>
      <c r="BD31" s="56">
        <f t="shared" si="12"/>
        <v>63.333333333333329</v>
      </c>
      <c r="BE31" s="56">
        <f t="shared" si="17"/>
        <v>0</v>
      </c>
      <c r="BF31" s="61">
        <f t="shared" si="18"/>
        <v>0</v>
      </c>
      <c r="BG31" s="62" t="str">
        <f t="shared" si="13"/>
        <v xml:space="preserve"> </v>
      </c>
      <c r="BH31" s="5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</row>
    <row r="32" spans="1:82" ht="15">
      <c r="A32" s="13">
        <v>22</v>
      </c>
      <c r="B32" s="14" t="s">
        <v>73</v>
      </c>
      <c r="C32" s="14" t="s">
        <v>74</v>
      </c>
      <c r="D32" s="15">
        <v>9</v>
      </c>
      <c r="E32" s="16">
        <v>9</v>
      </c>
      <c r="F32" s="16">
        <v>9</v>
      </c>
      <c r="G32" s="16"/>
      <c r="H32" s="16"/>
      <c r="I32" s="16"/>
      <c r="J32" s="16">
        <v>9</v>
      </c>
      <c r="K32" s="16">
        <v>9</v>
      </c>
      <c r="L32" s="16"/>
      <c r="M32" s="16"/>
      <c r="N32" s="16"/>
      <c r="O32" s="29"/>
      <c r="P32" s="30">
        <v>9</v>
      </c>
      <c r="Q32" s="16">
        <v>9</v>
      </c>
      <c r="R32" s="33"/>
      <c r="S32" s="16"/>
      <c r="T32" s="16"/>
      <c r="U32" s="33"/>
      <c r="V32" s="16">
        <v>8</v>
      </c>
      <c r="W32" s="16">
        <v>10</v>
      </c>
      <c r="X32" s="16">
        <v>11</v>
      </c>
      <c r="Y32" s="16"/>
      <c r="Z32" s="16"/>
      <c r="AA32" s="29"/>
      <c r="AB32" s="30"/>
      <c r="AC32" s="16"/>
      <c r="AD32" s="33"/>
      <c r="AE32" s="16">
        <v>9</v>
      </c>
      <c r="AF32" s="16">
        <v>9</v>
      </c>
      <c r="AG32" s="33"/>
      <c r="AH32" s="16">
        <v>9</v>
      </c>
      <c r="AI32" s="16">
        <v>1</v>
      </c>
      <c r="AJ32" s="16">
        <v>9</v>
      </c>
      <c r="AK32" s="44"/>
      <c r="AL32" s="44"/>
      <c r="AM32" s="45"/>
      <c r="AN32" s="46">
        <v>10</v>
      </c>
      <c r="AO32" s="185">
        <v>32</v>
      </c>
      <c r="AP32" s="55">
        <f t="shared" si="14"/>
        <v>27</v>
      </c>
      <c r="AQ32" s="56">
        <f t="shared" si="0"/>
        <v>30</v>
      </c>
      <c r="AR32" s="56">
        <f t="shared" si="1"/>
        <v>90</v>
      </c>
      <c r="AS32" s="56">
        <f t="shared" si="4"/>
        <v>27</v>
      </c>
      <c r="AT32" s="56">
        <f t="shared" si="5"/>
        <v>30</v>
      </c>
      <c r="AU32" s="56">
        <f t="shared" si="6"/>
        <v>90</v>
      </c>
      <c r="AV32" s="56">
        <f t="shared" si="7"/>
        <v>29</v>
      </c>
      <c r="AW32" s="56">
        <f t="shared" si="8"/>
        <v>30</v>
      </c>
      <c r="AX32" s="56">
        <f t="shared" si="9"/>
        <v>96.666666666666671</v>
      </c>
      <c r="AY32" s="56">
        <f t="shared" si="10"/>
        <v>27</v>
      </c>
      <c r="AZ32" s="56">
        <f t="shared" si="15"/>
        <v>30</v>
      </c>
      <c r="BA32" s="56">
        <f t="shared" si="3"/>
        <v>90</v>
      </c>
      <c r="BB32" s="56">
        <f t="shared" si="16"/>
        <v>19</v>
      </c>
      <c r="BC32" s="56">
        <f t="shared" si="11"/>
        <v>30</v>
      </c>
      <c r="BD32" s="56">
        <f t="shared" si="12"/>
        <v>63.333333333333329</v>
      </c>
      <c r="BE32" s="56">
        <f t="shared" si="17"/>
        <v>0</v>
      </c>
      <c r="BF32" s="61">
        <f t="shared" si="18"/>
        <v>0</v>
      </c>
      <c r="BG32" s="62" t="str">
        <f t="shared" si="13"/>
        <v xml:space="preserve"> </v>
      </c>
      <c r="BH32" s="63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</row>
    <row r="33" spans="1:82" ht="15">
      <c r="A33" s="17">
        <v>23</v>
      </c>
      <c r="B33" s="14" t="s">
        <v>75</v>
      </c>
      <c r="C33" s="14" t="s">
        <v>76</v>
      </c>
      <c r="D33" s="15">
        <v>9</v>
      </c>
      <c r="E33" s="16">
        <v>9</v>
      </c>
      <c r="F33" s="16">
        <v>9</v>
      </c>
      <c r="G33" s="16"/>
      <c r="H33" s="16"/>
      <c r="I33" s="16"/>
      <c r="J33" s="16">
        <v>9</v>
      </c>
      <c r="K33" s="16">
        <v>9</v>
      </c>
      <c r="L33" s="16"/>
      <c r="M33" s="16"/>
      <c r="N33" s="16"/>
      <c r="O33" s="29"/>
      <c r="P33" s="30">
        <v>9</v>
      </c>
      <c r="Q33" s="16">
        <v>9</v>
      </c>
      <c r="R33" s="33"/>
      <c r="S33" s="16"/>
      <c r="T33" s="16"/>
      <c r="U33" s="33"/>
      <c r="V33" s="16">
        <v>1</v>
      </c>
      <c r="W33" s="16">
        <v>0</v>
      </c>
      <c r="X33" s="16">
        <v>11</v>
      </c>
      <c r="Y33" s="16"/>
      <c r="Z33" s="16"/>
      <c r="AA33" s="29"/>
      <c r="AB33" s="30"/>
      <c r="AC33" s="16"/>
      <c r="AD33" s="33"/>
      <c r="AE33" s="16">
        <v>9</v>
      </c>
      <c r="AF33" s="16">
        <v>10</v>
      </c>
      <c r="AG33" s="33"/>
      <c r="AH33" s="16">
        <v>9</v>
      </c>
      <c r="AI33" s="16"/>
      <c r="AJ33" s="16">
        <v>10</v>
      </c>
      <c r="AK33" s="44"/>
      <c r="AL33" s="44"/>
      <c r="AM33" s="45"/>
      <c r="AN33" s="46">
        <v>10</v>
      </c>
      <c r="AO33" s="185">
        <v>18</v>
      </c>
      <c r="AP33" s="55">
        <f t="shared" si="14"/>
        <v>27</v>
      </c>
      <c r="AQ33" s="56">
        <f t="shared" si="0"/>
        <v>30</v>
      </c>
      <c r="AR33" s="56">
        <f t="shared" si="1"/>
        <v>90</v>
      </c>
      <c r="AS33" s="56">
        <f t="shared" si="4"/>
        <v>27</v>
      </c>
      <c r="AT33" s="56">
        <f t="shared" si="5"/>
        <v>30</v>
      </c>
      <c r="AU33" s="56">
        <f t="shared" si="6"/>
        <v>90</v>
      </c>
      <c r="AV33" s="56">
        <f t="shared" si="7"/>
        <v>12</v>
      </c>
      <c r="AW33" s="56">
        <f t="shared" si="8"/>
        <v>20</v>
      </c>
      <c r="AX33" s="56">
        <f t="shared" si="9"/>
        <v>60</v>
      </c>
      <c r="AY33" s="56">
        <f t="shared" si="10"/>
        <v>28</v>
      </c>
      <c r="AZ33" s="56">
        <f t="shared" si="15"/>
        <v>30</v>
      </c>
      <c r="BA33" s="56">
        <f t="shared" si="3"/>
        <v>93.333333333333329</v>
      </c>
      <c r="BB33" s="56">
        <f t="shared" si="16"/>
        <v>19</v>
      </c>
      <c r="BC33" s="56">
        <f t="shared" si="11"/>
        <v>20</v>
      </c>
      <c r="BD33" s="56">
        <f t="shared" si="12"/>
        <v>95</v>
      </c>
      <c r="BE33" s="56">
        <f t="shared" si="17"/>
        <v>0</v>
      </c>
      <c r="BF33" s="61">
        <f t="shared" si="18"/>
        <v>0</v>
      </c>
      <c r="BG33" s="62" t="str">
        <f t="shared" si="13"/>
        <v xml:space="preserve"> </v>
      </c>
      <c r="BH33" s="63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</row>
    <row r="34" spans="1:82" ht="15">
      <c r="A34" s="13">
        <v>24</v>
      </c>
      <c r="B34" s="14" t="s">
        <v>77</v>
      </c>
      <c r="C34" s="14" t="s">
        <v>78</v>
      </c>
      <c r="D34" s="15">
        <v>9</v>
      </c>
      <c r="E34" s="16">
        <v>8</v>
      </c>
      <c r="F34" s="16">
        <v>8</v>
      </c>
      <c r="G34" s="16"/>
      <c r="H34" s="16"/>
      <c r="I34" s="16"/>
      <c r="J34" s="16">
        <v>4</v>
      </c>
      <c r="K34" s="16">
        <v>4</v>
      </c>
      <c r="L34" s="16"/>
      <c r="M34" s="16"/>
      <c r="N34" s="16"/>
      <c r="O34" s="29"/>
      <c r="P34" s="30"/>
      <c r="Q34" s="16"/>
      <c r="R34" s="33"/>
      <c r="S34" s="16"/>
      <c r="T34" s="16"/>
      <c r="U34" s="33"/>
      <c r="V34" s="16"/>
      <c r="W34" s="16"/>
      <c r="X34" s="16"/>
      <c r="Y34" s="33"/>
      <c r="Z34" s="33"/>
      <c r="AA34" s="34"/>
      <c r="AB34" s="30"/>
      <c r="AC34" s="16"/>
      <c r="AD34" s="33"/>
      <c r="AE34" s="16">
        <v>9</v>
      </c>
      <c r="AF34" s="16">
        <v>9</v>
      </c>
      <c r="AG34" s="33"/>
      <c r="AH34" s="16">
        <v>9</v>
      </c>
      <c r="AI34" s="16">
        <v>1</v>
      </c>
      <c r="AJ34" s="16">
        <v>9</v>
      </c>
      <c r="AK34" s="47"/>
      <c r="AL34" s="47"/>
      <c r="AM34" s="47"/>
      <c r="AN34" s="46">
        <v>10</v>
      </c>
      <c r="AO34" s="185">
        <v>26</v>
      </c>
      <c r="AP34" s="55">
        <f t="shared" si="14"/>
        <v>25</v>
      </c>
      <c r="AQ34" s="56">
        <f t="shared" si="0"/>
        <v>30</v>
      </c>
      <c r="AR34" s="56">
        <f t="shared" si="1"/>
        <v>83.333333333333343</v>
      </c>
      <c r="AS34" s="56">
        <f t="shared" si="4"/>
        <v>8</v>
      </c>
      <c r="AT34" s="56">
        <f t="shared" si="5"/>
        <v>20</v>
      </c>
      <c r="AU34" s="56">
        <f t="shared" si="6"/>
        <v>40</v>
      </c>
      <c r="AV34" s="56">
        <f t="shared" si="7"/>
        <v>0</v>
      </c>
      <c r="AW34" s="56">
        <f t="shared" si="8"/>
        <v>0</v>
      </c>
      <c r="AX34" s="56" t="str">
        <f t="shared" si="9"/>
        <v xml:space="preserve"> </v>
      </c>
      <c r="AY34" s="56">
        <f t="shared" si="10"/>
        <v>18</v>
      </c>
      <c r="AZ34" s="56">
        <f t="shared" si="15"/>
        <v>20</v>
      </c>
      <c r="BA34" s="56">
        <f t="shared" si="3"/>
        <v>90</v>
      </c>
      <c r="BB34" s="56">
        <f t="shared" si="16"/>
        <v>19</v>
      </c>
      <c r="BC34" s="56">
        <f t="shared" si="11"/>
        <v>30</v>
      </c>
      <c r="BD34" s="56">
        <f t="shared" si="12"/>
        <v>63.333333333333329</v>
      </c>
      <c r="BE34" s="56">
        <f t="shared" si="17"/>
        <v>0</v>
      </c>
      <c r="BF34" s="61">
        <f t="shared" si="18"/>
        <v>0</v>
      </c>
      <c r="BG34" s="62" t="str">
        <f t="shared" si="13"/>
        <v xml:space="preserve"> </v>
      </c>
      <c r="BH34" s="5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82" ht="15">
      <c r="A35" s="17">
        <v>25</v>
      </c>
      <c r="B35" s="14" t="s">
        <v>79</v>
      </c>
      <c r="C35" s="14" t="s">
        <v>80</v>
      </c>
      <c r="D35" s="15">
        <v>9</v>
      </c>
      <c r="E35" s="16">
        <v>10</v>
      </c>
      <c r="F35" s="16">
        <v>9</v>
      </c>
      <c r="G35" s="16"/>
      <c r="H35" s="16"/>
      <c r="I35" s="16"/>
      <c r="J35" s="16">
        <v>9</v>
      </c>
      <c r="K35" s="16">
        <v>9</v>
      </c>
      <c r="L35" s="16"/>
      <c r="M35" s="16"/>
      <c r="N35" s="16"/>
      <c r="O35" s="29"/>
      <c r="P35" s="30">
        <v>9</v>
      </c>
      <c r="Q35" s="16">
        <v>9</v>
      </c>
      <c r="R35" s="33"/>
      <c r="S35" s="16"/>
      <c r="T35" s="16"/>
      <c r="U35" s="33"/>
      <c r="V35" s="16">
        <v>8</v>
      </c>
      <c r="W35" s="16">
        <v>8</v>
      </c>
      <c r="X35" s="16">
        <v>10</v>
      </c>
      <c r="Y35" s="33"/>
      <c r="Z35" s="33"/>
      <c r="AA35" s="34"/>
      <c r="AB35" s="30"/>
      <c r="AC35" s="16"/>
      <c r="AD35" s="33"/>
      <c r="AE35" s="16">
        <v>9</v>
      </c>
      <c r="AF35" s="16">
        <v>9</v>
      </c>
      <c r="AG35" s="33"/>
      <c r="AH35" s="16">
        <v>9</v>
      </c>
      <c r="AI35" s="16">
        <v>1</v>
      </c>
      <c r="AJ35" s="16">
        <v>9</v>
      </c>
      <c r="AK35" s="47"/>
      <c r="AL35" s="47"/>
      <c r="AM35" s="47"/>
      <c r="AN35" s="46">
        <v>10</v>
      </c>
      <c r="AO35" s="185">
        <v>24</v>
      </c>
      <c r="AP35" s="55">
        <f t="shared" si="14"/>
        <v>28</v>
      </c>
      <c r="AQ35" s="56">
        <f t="shared" si="0"/>
        <v>30</v>
      </c>
      <c r="AR35" s="56">
        <f t="shared" si="1"/>
        <v>93.333333333333329</v>
      </c>
      <c r="AS35" s="56">
        <f t="shared" si="4"/>
        <v>27</v>
      </c>
      <c r="AT35" s="56">
        <f t="shared" si="5"/>
        <v>30</v>
      </c>
      <c r="AU35" s="56">
        <f t="shared" si="6"/>
        <v>90</v>
      </c>
      <c r="AV35" s="56">
        <f t="shared" si="7"/>
        <v>26</v>
      </c>
      <c r="AW35" s="56">
        <f t="shared" si="8"/>
        <v>30</v>
      </c>
      <c r="AX35" s="56">
        <f t="shared" si="9"/>
        <v>86.666666666666671</v>
      </c>
      <c r="AY35" s="56">
        <f t="shared" si="10"/>
        <v>27</v>
      </c>
      <c r="AZ35" s="56">
        <f t="shared" si="15"/>
        <v>30</v>
      </c>
      <c r="BA35" s="56">
        <f t="shared" si="3"/>
        <v>90</v>
      </c>
      <c r="BB35" s="56">
        <f t="shared" si="16"/>
        <v>19</v>
      </c>
      <c r="BC35" s="56">
        <f t="shared" si="11"/>
        <v>30</v>
      </c>
      <c r="BD35" s="56">
        <f t="shared" si="12"/>
        <v>63.333333333333329</v>
      </c>
      <c r="BE35" s="56">
        <f t="shared" si="17"/>
        <v>0</v>
      </c>
      <c r="BF35" s="61">
        <f t="shared" si="18"/>
        <v>0</v>
      </c>
      <c r="BG35" s="62" t="str">
        <f t="shared" si="13"/>
        <v xml:space="preserve"> </v>
      </c>
      <c r="BH35" s="5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82" ht="15">
      <c r="A36" s="13">
        <v>26</v>
      </c>
      <c r="B36" s="14" t="s">
        <v>81</v>
      </c>
      <c r="C36" s="14" t="s">
        <v>82</v>
      </c>
      <c r="D36" s="15">
        <v>9</v>
      </c>
      <c r="E36" s="16">
        <v>9</v>
      </c>
      <c r="F36" s="16">
        <v>9</v>
      </c>
      <c r="G36" s="16"/>
      <c r="H36" s="16"/>
      <c r="I36" s="16"/>
      <c r="J36" s="16">
        <v>9</v>
      </c>
      <c r="K36" s="16">
        <v>9</v>
      </c>
      <c r="L36" s="16"/>
      <c r="M36" s="16"/>
      <c r="N36" s="16"/>
      <c r="O36" s="29"/>
      <c r="P36" s="30">
        <v>9</v>
      </c>
      <c r="Q36" s="16">
        <v>9</v>
      </c>
      <c r="R36" s="33"/>
      <c r="S36" s="16"/>
      <c r="T36" s="16"/>
      <c r="U36" s="33"/>
      <c r="V36" s="16">
        <v>8</v>
      </c>
      <c r="W36" s="16">
        <v>9</v>
      </c>
      <c r="X36" s="16">
        <v>11</v>
      </c>
      <c r="Y36" s="33"/>
      <c r="Z36" s="33"/>
      <c r="AA36" s="34"/>
      <c r="AB36" s="30"/>
      <c r="AC36" s="16"/>
      <c r="AD36" s="33"/>
      <c r="AE36" s="33">
        <v>9</v>
      </c>
      <c r="AF36" s="33">
        <v>9</v>
      </c>
      <c r="AG36" s="33"/>
      <c r="AH36" s="16">
        <v>9</v>
      </c>
      <c r="AI36" s="16">
        <v>1</v>
      </c>
      <c r="AJ36" s="16">
        <v>8</v>
      </c>
      <c r="AK36" s="47"/>
      <c r="AL36" s="47"/>
      <c r="AM36" s="47"/>
      <c r="AN36" s="46">
        <v>10</v>
      </c>
      <c r="AO36" s="185">
        <v>30</v>
      </c>
      <c r="AP36" s="55">
        <f t="shared" si="14"/>
        <v>27</v>
      </c>
      <c r="AQ36" s="56">
        <f t="shared" si="0"/>
        <v>30</v>
      </c>
      <c r="AR36" s="56">
        <f t="shared" si="1"/>
        <v>90</v>
      </c>
      <c r="AS36" s="56">
        <f t="shared" si="4"/>
        <v>27</v>
      </c>
      <c r="AT36" s="56">
        <f t="shared" si="5"/>
        <v>30</v>
      </c>
      <c r="AU36" s="56">
        <f t="shared" si="6"/>
        <v>90</v>
      </c>
      <c r="AV36" s="56">
        <f t="shared" si="7"/>
        <v>28</v>
      </c>
      <c r="AW36" s="56">
        <f t="shared" si="8"/>
        <v>30</v>
      </c>
      <c r="AX36" s="56">
        <f t="shared" si="9"/>
        <v>93.333333333333329</v>
      </c>
      <c r="AY36" s="56">
        <f t="shared" si="10"/>
        <v>27</v>
      </c>
      <c r="AZ36" s="56">
        <f t="shared" si="15"/>
        <v>30</v>
      </c>
      <c r="BA36" s="56">
        <f t="shared" si="3"/>
        <v>90</v>
      </c>
      <c r="BB36" s="56">
        <f t="shared" si="16"/>
        <v>18</v>
      </c>
      <c r="BC36" s="56">
        <f t="shared" si="11"/>
        <v>30</v>
      </c>
      <c r="BD36" s="56">
        <f t="shared" si="12"/>
        <v>60</v>
      </c>
      <c r="BE36" s="56">
        <f t="shared" si="17"/>
        <v>0</v>
      </c>
      <c r="BF36" s="61">
        <f t="shared" si="18"/>
        <v>0</v>
      </c>
      <c r="BG36" s="62" t="str">
        <f t="shared" si="13"/>
        <v xml:space="preserve"> </v>
      </c>
      <c r="BH36" s="5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82" ht="15">
      <c r="A37" s="13">
        <v>27</v>
      </c>
      <c r="B37" s="14" t="s">
        <v>83</v>
      </c>
      <c r="C37" s="14" t="s">
        <v>84</v>
      </c>
      <c r="D37" s="15">
        <v>9</v>
      </c>
      <c r="E37" s="16">
        <v>9</v>
      </c>
      <c r="F37" s="16">
        <v>9</v>
      </c>
      <c r="G37" s="16"/>
      <c r="H37" s="16"/>
      <c r="I37" s="16"/>
      <c r="J37" s="16">
        <v>9</v>
      </c>
      <c r="K37" s="16">
        <v>9</v>
      </c>
      <c r="L37" s="16"/>
      <c r="M37" s="16"/>
      <c r="N37" s="16"/>
      <c r="O37" s="29"/>
      <c r="P37" s="30">
        <v>9</v>
      </c>
      <c r="Q37" s="16">
        <v>9</v>
      </c>
      <c r="R37" s="33"/>
      <c r="S37" s="16"/>
      <c r="T37" s="16"/>
      <c r="U37" s="33"/>
      <c r="V37" s="16">
        <v>8</v>
      </c>
      <c r="W37" s="16">
        <v>9</v>
      </c>
      <c r="X37" s="16">
        <v>11</v>
      </c>
      <c r="Y37" s="33"/>
      <c r="Z37" s="33"/>
      <c r="AA37" s="34"/>
      <c r="AB37" s="30"/>
      <c r="AC37" s="16"/>
      <c r="AD37" s="33"/>
      <c r="AE37" s="33">
        <v>10</v>
      </c>
      <c r="AF37" s="33">
        <v>9</v>
      </c>
      <c r="AG37" s="33"/>
      <c r="AH37" s="16">
        <v>8</v>
      </c>
      <c r="AI37" s="16"/>
      <c r="AJ37" s="16"/>
      <c r="AK37" s="47"/>
      <c r="AL37" s="47"/>
      <c r="AM37" s="47"/>
      <c r="AN37" s="46">
        <v>10</v>
      </c>
      <c r="AO37" s="185">
        <v>22</v>
      </c>
      <c r="AP37" s="55">
        <f t="shared" si="14"/>
        <v>27</v>
      </c>
      <c r="AQ37" s="56">
        <f t="shared" si="0"/>
        <v>30</v>
      </c>
      <c r="AR37" s="56">
        <f t="shared" si="1"/>
        <v>90</v>
      </c>
      <c r="AS37" s="56">
        <f t="shared" si="4"/>
        <v>27</v>
      </c>
      <c r="AT37" s="56">
        <f t="shared" si="5"/>
        <v>30</v>
      </c>
      <c r="AU37" s="56">
        <f t="shared" si="6"/>
        <v>90</v>
      </c>
      <c r="AV37" s="56">
        <f t="shared" si="7"/>
        <v>28</v>
      </c>
      <c r="AW37" s="56">
        <f t="shared" si="8"/>
        <v>30</v>
      </c>
      <c r="AX37" s="56">
        <f t="shared" si="9"/>
        <v>93.333333333333329</v>
      </c>
      <c r="AY37" s="56">
        <f t="shared" si="10"/>
        <v>28</v>
      </c>
      <c r="AZ37" s="56">
        <f t="shared" si="15"/>
        <v>30</v>
      </c>
      <c r="BA37" s="56">
        <f t="shared" si="3"/>
        <v>93.333333333333329</v>
      </c>
      <c r="BB37" s="56">
        <f t="shared" si="16"/>
        <v>8</v>
      </c>
      <c r="BC37" s="56">
        <f t="shared" si="11"/>
        <v>10</v>
      </c>
      <c r="BD37" s="56">
        <f t="shared" si="12"/>
        <v>80</v>
      </c>
      <c r="BE37" s="56">
        <f t="shared" si="17"/>
        <v>0</v>
      </c>
      <c r="BF37" s="61">
        <f t="shared" si="18"/>
        <v>0</v>
      </c>
      <c r="BG37" s="62" t="str">
        <f t="shared" si="13"/>
        <v xml:space="preserve"> </v>
      </c>
      <c r="BH37" s="5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82" ht="15">
      <c r="A38" s="17">
        <v>28</v>
      </c>
      <c r="B38" s="14" t="s">
        <v>85</v>
      </c>
      <c r="C38" s="14" t="s">
        <v>86</v>
      </c>
      <c r="D38" s="15">
        <v>9</v>
      </c>
      <c r="E38" s="16">
        <v>0</v>
      </c>
      <c r="F38" s="16">
        <v>9</v>
      </c>
      <c r="G38" s="16"/>
      <c r="H38" s="16"/>
      <c r="I38" s="16"/>
      <c r="L38" s="16"/>
      <c r="M38" s="16">
        <v>9</v>
      </c>
      <c r="N38" s="16">
        <v>9</v>
      </c>
      <c r="O38" s="29"/>
      <c r="P38" s="30">
        <v>9</v>
      </c>
      <c r="Q38" s="16">
        <v>9</v>
      </c>
      <c r="R38" s="33"/>
      <c r="S38" s="16"/>
      <c r="T38" s="16"/>
      <c r="U38" s="33"/>
      <c r="V38" s="16">
        <v>8</v>
      </c>
      <c r="W38" s="16"/>
      <c r="X38" s="16">
        <v>8</v>
      </c>
      <c r="Y38" s="33"/>
      <c r="Z38" s="33"/>
      <c r="AA38" s="34"/>
      <c r="AB38" s="30"/>
      <c r="AC38" s="16"/>
      <c r="AD38" s="33"/>
      <c r="AE38" s="33">
        <v>9</v>
      </c>
      <c r="AF38" s="33">
        <v>9</v>
      </c>
      <c r="AG38" s="33"/>
      <c r="AH38" s="16">
        <v>9</v>
      </c>
      <c r="AI38" s="16"/>
      <c r="AJ38" s="16">
        <v>9</v>
      </c>
      <c r="AK38" s="47"/>
      <c r="AL38" s="47"/>
      <c r="AM38" s="47"/>
      <c r="AN38" s="48">
        <v>9</v>
      </c>
      <c r="AO38" s="185">
        <v>22</v>
      </c>
      <c r="AP38" s="55">
        <f>IF($D$8="CO1",SUM(D38),)+IF($E$8="CO1",SUM(E38),)+IF($F$8="CO1",SUM(F38),)+IF($G$8="CO1",SUM(G38),)+IF($H$8="CO1",SUM(H38),)+IF($I$8="CO1",SUM(I38),)+IF($J$8="CO1",SUM(M38),)+IF($K$8="CO1",SUM(N38),)+IF($L$8="CO1",SUM(L38),)+IF($M$8="CO1",SUM(#REF!),)+IF($N$8="CO1",SUM(#REF!),)+IF($O$8="CO1",SUM(O38),)+IF($P$8="CO1",SUM(P38),)+IF($Q$8="CO1",SUM(Q38),)+IF($R$8="CO1",SUM(R38),)+IF($S$8="CO1",SUM(S38),)+IF($T$8="CO1",SUM(T38),)+IF($U$8="CO1",SUM(U38),)+IF($V$8="CO1",SUM(V38),)+IF($W$8="CO1",SUM(W38),)+IF($X$8="CO1",SUM(X38),)+IF($Y$8="CO1",SUM(Y38),)+IF($Z$8="CO1",SUM(Z38),)+IF($AA$8="CO1",SUM(AA38),)+IF($AB$8="CO1",SUM(AB38),)+IF($AC$8="CO1",SUM(AC38),)+IF($AD$8="CO1",SUM(AD38),)+IF($AE$8="CO1",SUM(AE38),)+IF($AF$8="CO1",SUM(AF38),)+IF($AG$8="CO1",SUM(AG38),)+IF($AH$8="CO1",SUM(AH38),)+IF($AI$8="CO1",SUM(AI38),)+IF($AJ$8="CO1",SUM(AJ38),)+IF($AK$8="CO1",SUM(AK38),)+IF($AL$8="CO1",SUM(AL38),)+IF($AM$8="CO1",SUM(AM38),)+IF($AN$8="CO1",SUM(AN38),)</f>
        <v>18</v>
      </c>
      <c r="AQ38" s="56">
        <f>IF($D$8="CO1",SUMIF($D38,"&gt;0",$D$10),)+IF($E$8="CO1",SUMIF($E38,"&gt;0",$E$10),)+IF($F$8="CO1",SUMIF($F38,"&gt;0",$F$10),)+IF($G$8="CO1",SUMIF($G38,"&gt;0",$G$10),)+IF($H$8="CO1",SUMIF($H38,"&gt;0",$H$10),)+IF($I$8="CO1",SUMIF($I38,"&gt;0",$I$10),)+IF($J$8="CO1",SUMIF($M38,"&gt;0",$J$10),)+IF($K$8="CO1",SUMIF($N38,"&gt;0",$K$10),)+IF($L$8="CO1",SUMIF($L38,"&gt;0",$L$10),)+IF($M$8="CO1",SUMIF(#REF!,"&gt;0",$M$10),)+IF($N$8="CO1",SUMIF(#REF!,"&gt;0",$N$10),)+IF($O$8="CO1",SUMIF($O38,"&gt;0",$O$10),)+IF($P$8="CO1",SUMIF($P38,"&gt;0",$P$10),)+IF($Q$8="CO1",SUMIF($Q38,"&gt;0",$Q$10),)+IF($R$8="CO1",SUMIF($R38,"&gt;0",$R$10),)+IF($S$8="CO1",SUMIF($S38,"&gt;0",$S$10),)+IF($T$8="CO1",SUMIF($T38,"&gt;0",$T$10),)+IF($U$8="CO1",SUMIF($U38,"&gt;0",$U$10),)+IF($V$8="CO1",SUMIF($V38,"&gt;0",$V$10),)+IF($W$8="CO1",SUMIF($W38,"&gt;0",$W$10),)+IF($X$8="CO1",SUMIF($X38,"&gt;0",$X$10),)+IF($Y$8="CO1",SUMIF($Y38,"&gt;0",$Y$10),)+IF($Z$8="CO1",SUMIF($Z38,"&gt;0",$Z$10),)+IF($AA$8="CO1",SUMIF($AA38,"&gt;0",$AA$10),)+IF($AB$8="CO1",SUMIF($AB38,"&gt;0",$AB$10),)+IF($AC$8="CO1",SUMIF($AC38,"&gt;0",$AC$10),)+IF($AD$8="CO1",SUMIF($AD38,"&gt;0",$AD$10),)+IF($AE$8="CO1",SUMIF($AE38,"&gt;0",$AE$10),)+IF($AF$8="CO1",SUMIF($AF38,"&gt;0",$AF$10),)+IF($AG$8="CO1",SUMIF($AG38,"&gt;0",$AG$10),)+IF($AH$8="CO1",SUMIF($AH38,"&gt;0",$AH$10),)+IF($AI$8="CO1",SUMIF($AI38,"&gt;0",$AI$10),)+IF($AJ$8="CO1",SUMIF($AJ38,"&gt;0",$AJ$10),)+IF($AK$8="CO1",SUMIF($AK38,"&gt;0",$AK$10),)+IF($AL$8="CO1",SUMIF($AL38,"&gt;0",$AL$10),)+IF($AM$8="CO1",SUMIF($AM38,"&gt;0",$AM$10),)</f>
        <v>20</v>
      </c>
      <c r="AR38" s="56">
        <f t="shared" si="1"/>
        <v>90</v>
      </c>
      <c r="AS38" s="56">
        <f t="shared" si="4"/>
        <v>27</v>
      </c>
      <c r="AT38" s="56">
        <f t="shared" si="5"/>
        <v>30</v>
      </c>
      <c r="AU38" s="56">
        <f t="shared" si="6"/>
        <v>90</v>
      </c>
      <c r="AV38" s="56">
        <f t="shared" si="7"/>
        <v>16</v>
      </c>
      <c r="AW38" s="56">
        <f t="shared" si="8"/>
        <v>20</v>
      </c>
      <c r="AX38" s="56">
        <f t="shared" si="9"/>
        <v>80</v>
      </c>
      <c r="AY38" s="56">
        <f t="shared" si="10"/>
        <v>27</v>
      </c>
      <c r="AZ38" s="56">
        <f t="shared" si="15"/>
        <v>30</v>
      </c>
      <c r="BA38" s="56">
        <f t="shared" si="3"/>
        <v>90</v>
      </c>
      <c r="BB38" s="56">
        <f t="shared" si="16"/>
        <v>18</v>
      </c>
      <c r="BC38" s="56">
        <f t="shared" si="11"/>
        <v>20</v>
      </c>
      <c r="BD38" s="56">
        <f t="shared" si="12"/>
        <v>90</v>
      </c>
      <c r="BE38" s="56">
        <f>IF($D$8="CO6",SUM(D38),)+IF($E$8="CO6",SUM(E38),)+IF($F$8="CO6",SUM(F38),)+IF($G$8="CO6",SUM(G38),)+IF($H$8="CO6",SUM(H38),)+IF($I$8="CO6",SUM(I38),)+IF($J$8="CO6",SUM(M38),)+IF($K$8="CO6",SUM(N38),)+IF($L$8="CO6",SUM(L38),)+IF($M$8="CO6",SUM(#REF!),)+IF($N$8="CO6",SUM(#REF!),)+IF($O$8="CO6",SUM(O38),)+IF($P$8="CO6",SUM(P38),)+IF($Q$8="CO6",SUM(Q38),)+IF($R$8="CO6",SUM(R38),)+IF($S$8="CO6",SUM(S38),)+IF($T$8="CO6",SUM(T38),)+IF($U$8="CO6",SUM(U38),)+IF($V$8="CO6",SUM(V38),)+IF($W$8="CO6",SUM(W38),)+IF($X$8="CO6",SUM(X38),)+IF($Y$8="CO6",SUM(Y38),)+IF($Z$8="CO6",SUM(Z38),)+IF($AA$8="CO6",SUM(AA38),)+IF($AB$8="CO6",SUM(AB38),)+IF($AC$8="CO6",SUM(AC38),)+IF($AD$8="CO6",SUM(AD38),)+IF($AE$8="CO6",SUM(AE38),)+IF($AF$8="CO6",SUM(AF38),)+IF($AG$8="CO6",SUM(AG38),)+IF($AH$8="CO6",SUM(AH38),)+IF($AI$8="CO6",SUM(AI38),)+IF($AJ$8="CO6",SUM(AJ38),)+IF($AK$8="CO6",SUM(AK38),)+IF($AL$8="CO6",SUM(AL38),)+IF($AM$8="CO6",SUM(AM38),)+IF($AN$8="CO6",SUM(AN38),)</f>
        <v>0</v>
      </c>
      <c r="BF38" s="61">
        <f>IF($D$8="CO6",SUMIF($D38,"&gt;0",$D$10),)+IF($E$8="CO6",SUMIF($E38,"&gt;0",$E$10),)+IF($F$8="CO6",SUMIF($F38,"&gt;0",$F$10),)+IF($G$8="CO6",SUMIF($G38,"&gt;0",$G$10),)+IF($H$8="CO6",SUMIF($H38,"&gt;0",$H$10),)+IF($I$8="CO6",SUMIF($I38,"&gt;0",$I$10),)+IF($J$8="CO6",SUMIF($M38,"&gt;0",$J$10),)+IF($K$8="CO6",SUMIF($N38,"&gt;0",$K$10),)+IF($L$8="CO6",SUMIF($L38,"&gt;0",$L$10),)+IF($M$8="CO6",SUMIF(#REF!,"&gt;0",$M$10),)+IF($N$8="CO6",SUMIF(#REF!,"&gt;0",$N$10),)+IF($O$8="CO6",SUMIF($O38,"&gt;0",$O$10),)+IF($P$8="CO6",SUMIF($P38,"&gt;0",$P$10),)+IF($Q$8="CO6",SUMIF($Q38,"&gt;0",$Q$10),)+IF($R$8="CO6",SUMIF($R38,"&gt;0",$R$10),)+IF($S$8="CO6",SUMIF($S38,"&gt;0",$S$10),)+IF($T$8="CO6",SUMIF($T38,"&gt;0",$T$10),)+IF($U$8="CO6",SUMIF($U38,"&gt;0",$U$10),)+IF($V$8="CO6",SUMIF($V38,"&gt;0",$V$10),)+IF($W$8="CO6",SUMIF($W38,"&gt;0",$W$10),)+IF($X$8="CO6",SUMIF($X38,"&gt;0",$X$10),)+IF($Y$8="CO6",SUMIF($Y38,"&gt;0",$Y$10),)+IF($Z$8="CO6",SUMIF($Z38,"&gt;0",$Z$10),)+IF($AA$8="CO6",SUMIF($AA38,"&gt;0",$AA$10),)+IF($AB$8="CO6",SUMIF($AB38,"&gt;0",$AB$10),)+IF($AC$8="CO6",SUMIF($AC38,"&gt;0",$AC$10),)+IF($AD$8="CO6",SUMIF($AD38,"&gt;0",$AD$10),)+IF($AE$8="CO6",SUMIF($AE38,"&gt;0",$AE$10),)+IF($AF$8="CO6",SUMIF($AF38,"&gt;0",$AF$10),)+IF($AG$8="CO6",SUMIF($AG38,"&gt;0",$AG$10),)+IF($AH$8="CO6",SUMIF($AH38,"&gt;0",$AH$10),)+IF($AI$8="CO6",SUMIF($AI38,"&gt;0",$AI$10),)+IF($AJ$8="CO6",SUMIF($AJ38,"&gt;0",$AJ$10),)+IF($AK$8="CO6",SUMIF($AK38,"&gt;0",$AK$10),)+IF($AL$8="CO6",SUMIF($AL38,"&gt;0",$AL$10),)+IF($AM$8="CO6",SUMIF($AM38,"&gt;0",$AM$10),)</f>
        <v>0</v>
      </c>
      <c r="BG38" s="62" t="str">
        <f t="shared" si="13"/>
        <v xml:space="preserve"> </v>
      </c>
      <c r="BH38" s="5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82" ht="15">
      <c r="A39" s="13">
        <v>29</v>
      </c>
      <c r="B39" s="18" t="s">
        <v>87</v>
      </c>
      <c r="C39" s="14" t="s">
        <v>88</v>
      </c>
      <c r="D39" s="19">
        <v>8</v>
      </c>
      <c r="E39" s="19">
        <v>8</v>
      </c>
      <c r="F39" s="19">
        <v>9</v>
      </c>
      <c r="G39" s="20"/>
      <c r="H39" s="21"/>
      <c r="I39" s="16"/>
      <c r="J39" s="32">
        <v>8</v>
      </c>
      <c r="K39" s="19">
        <v>8</v>
      </c>
      <c r="L39" s="33"/>
      <c r="M39" s="33"/>
      <c r="N39" s="33"/>
      <c r="O39" s="34"/>
      <c r="P39" s="31">
        <v>8</v>
      </c>
      <c r="Q39" s="33">
        <v>8</v>
      </c>
      <c r="R39" s="33"/>
      <c r="S39" s="33"/>
      <c r="V39" s="33">
        <v>9</v>
      </c>
      <c r="W39" s="33">
        <v>9</v>
      </c>
      <c r="X39" s="33">
        <v>8</v>
      </c>
      <c r="Y39" s="33"/>
      <c r="Z39" s="33"/>
      <c r="AA39" s="34"/>
      <c r="AB39" s="31"/>
      <c r="AC39" s="33"/>
      <c r="AE39" s="33">
        <v>8</v>
      </c>
      <c r="AF39" s="33">
        <v>8</v>
      </c>
      <c r="AH39" s="33">
        <v>8</v>
      </c>
      <c r="AI39" s="33">
        <v>8</v>
      </c>
      <c r="AJ39" s="33">
        <v>8</v>
      </c>
      <c r="AK39" s="47"/>
      <c r="AL39" s="47"/>
      <c r="AM39" s="47"/>
      <c r="AN39" s="48">
        <v>10</v>
      </c>
      <c r="AO39" s="185">
        <v>26</v>
      </c>
      <c r="AP39" s="55">
        <f>IF($D$8="CO1",SUM(D39),)+IF($E$8="CO1",SUM(E39),)+IF($F$8="CO1",SUM(F39),)+IF($G$8="CO1",SUM(G39),)+IF($H$8="CO1",SUM(H39),)+IF($I$8="CO1",SUM(I39),)+IF($J$8="CO1",SUM(J39),)+IF($K$8="CO1",SUM(K39),)+IF($L$8="CO1",SUM(L39),)+IF($M$8="CO1",SUM(M39),)+IF($N$8="CO1",SUM(N39),)+IF($O$8="CO1",SUM(O39),)+IF($P$8="CO1",SUM(P39),)+IF($Q$8="CO1",SUM(Q39),)+IF($R$8="CO1",SUM(R39),)+IF($S$8="CO1",SUM(S39),)+IF($T$8="CO1",SUM(V39),)+IF($U$8="CO1",SUM(W39),)+IF($V$8="CO1",SUM(X39),)+IF($W$8="CO1",SUM(#REF!),)+IF($X$8="CO1",SUM(#REF!),)+IF($Y$8="CO1",SUM(Y39),)+IF($Z$8="CO1",SUM(Z39),)+IF($AA$8="CO1",SUM(AA39),)+IF($AB$8="CO1",SUM(AB39),)+IF($AC$8="CO1",SUM(AC39),)+IF($AD$8="CO1",SUM(AE39),)+IF($AE$8="CO1",SUM(AF39),)+IF($AF$8="CO1",SUM(AH39),)+IF($AG$8="CO1",SUM(AI39),)+IF($AH$8="CO1",SUM(AJ39),)+IF($AI$8="CO1",SUM(#REF!),)+IF($AJ$8="CO1",SUM(#REF!),)+IF($AK$8="CO1",SUM(AK39),)+IF($AL$8="CO1",SUM(AL39),)+IF($AM$8="CO1",SUM(AM39),)+IF($AN$8="CO1",SUM(AN39),)</f>
        <v>25</v>
      </c>
      <c r="AQ39" s="56">
        <f>IF($D$8="CO1",SUMIF($D39,"&gt;0",$D$10),)+IF($E$8="CO1",SUMIF($E39,"&gt;0",$E$10),)+IF($F$8="CO1",SUMIF($F39,"&gt;0",$F$10),)+IF($G$8="CO1",SUMIF($G39,"&gt;0",$G$10),)+IF($H$8="CO1",SUMIF($H39,"&gt;0",$H$10),)+IF($I$8="CO1",SUMIF($I39,"&gt;0",$I$10),)+IF($J$8="CO1",SUMIF($J39,"&gt;0",$J$10),)+IF($K$8="CO1",SUMIF($K39,"&gt;0",$K$10),)+IF($L$8="CO1",SUMIF($L39,"&gt;0",$L$10),)+IF($M$8="CO1",SUMIF($M39,"&gt;0",$M$10),)+IF($N$8="CO1",SUMIF($N39,"&gt;0",$N$10),)+IF($O$8="CO1",SUMIF($O39,"&gt;0",$O$10),)+IF($P$8="CO1",SUMIF($P39,"&gt;0",$P$10),)+IF($Q$8="CO1",SUMIF($Q39,"&gt;0",$Q$10),)+IF($R$8="CO1",SUMIF($R39,"&gt;0",$R$10),)+IF($S$8="CO1",SUMIF($S39,"&gt;0",$S$10),)+IF($T$8="CO1",SUMIF($V39,"&gt;0",$T$10),)+IF($U$8="CO1",SUMIF($W39,"&gt;0",$U$10),)+IF($V$8="CO1",SUMIF($X39,"&gt;0",$V$10),)+IF($W$8="CO1",SUMIF(#REF!,"&gt;0",$W$10),)+IF($X$8="CO1",SUMIF(#REF!,"&gt;0",$X$10),)+IF($Y$8="CO1",SUMIF($Y39,"&gt;0",$Y$10),)+IF($Z$8="CO1",SUMIF($Z39,"&gt;0",$Z$10),)+IF($AA$8="CO1",SUMIF($AA39,"&gt;0",$AA$10),)+IF($AB$8="CO1",SUMIF($AB39,"&gt;0",$AB$10),)+IF($AC$8="CO1",SUMIF($AC39,"&gt;0",$AC$10),)+IF($AD$8="CO1",SUMIF($AE39,"&gt;0",$AD$10),)+IF($AE$8="CO1",SUMIF($AF39,"&gt;0",$AE$10),)+IF($AF$8="CO1",SUMIF($AH39,"&gt;0",$AF$10),)+IF($AG$8="CO1",SUMIF($AI39,"&gt;0",$AG$10),)+IF($AH$8="CO1",SUMIF($AJ39,"&gt;0",$AH$10),)+IF($AI$8="CO1",SUMIF(#REF!,"&gt;0",$AI$10),)+IF($AJ$8="CO1",SUMIF(#REF!,"&gt;0",$AJ$10),)+IF($AK$8="CO1",SUMIF($AK39,"&gt;0",$AK$10),)+IF($AL$8="CO1",SUMIF($AL39,"&gt;0",$AL$10),)+IF($AM$8="CO1",SUMIF($AM39,"&gt;0",$AM$10),)</f>
        <v>30</v>
      </c>
      <c r="AR39" s="56">
        <f t="shared" si="1"/>
        <v>83.333333333333343</v>
      </c>
      <c r="AS39" s="56">
        <f t="shared" si="4"/>
        <v>24</v>
      </c>
      <c r="AT39" s="56">
        <f t="shared" si="5"/>
        <v>30</v>
      </c>
      <c r="AU39" s="56">
        <f t="shared" si="6"/>
        <v>80</v>
      </c>
      <c r="AV39" s="56">
        <f t="shared" si="7"/>
        <v>26</v>
      </c>
      <c r="AW39" s="56">
        <f t="shared" si="8"/>
        <v>30</v>
      </c>
      <c r="AX39" s="56">
        <f t="shared" si="9"/>
        <v>86.666666666666671</v>
      </c>
      <c r="AY39" s="56">
        <f t="shared" si="10"/>
        <v>24</v>
      </c>
      <c r="AZ39" s="56">
        <f t="shared" si="15"/>
        <v>30</v>
      </c>
      <c r="BA39" s="56">
        <f t="shared" si="3"/>
        <v>80</v>
      </c>
      <c r="BB39" s="56">
        <f t="shared" si="16"/>
        <v>24</v>
      </c>
      <c r="BC39" s="56">
        <f t="shared" si="11"/>
        <v>30</v>
      </c>
      <c r="BD39" s="56">
        <f t="shared" si="12"/>
        <v>80</v>
      </c>
      <c r="BE39" s="56">
        <f>IF($D$8="CO6",SUM(D39),)+IF($E$8="CO6",SUM(E39),)+IF($F$8="CO6",SUM(F39),)+IF($G$8="CO6",SUM(G39),)+IF($H$8="CO6",SUM(H39),)+IF($I$8="CO6",SUM(I39),)+IF($J$8="CO6",SUM(J39),)+IF($K$8="CO6",SUM(K39),)+IF($L$8="CO6",SUM(L39),)+IF($M$8="CO6",SUM(M39),)+IF($N$8="CO6",SUM(N39),)+IF($O$8="CO6",SUM(O39),)+IF($P$8="CO6",SUM(P39),)+IF($Q$8="CO6",SUM(Q39),)+IF($R$8="CO6",SUM(R39),)+IF($S$8="CO6",SUM(S39),)+IF($T$8="CO6",SUM(V39),)+IF($U$8="CO6",SUM(W39),)+IF($V$8="CO6",SUM(X39),)+IF($W$8="CO6",SUM(#REF!),)+IF($X$8="CO6",SUM(#REF!),)+IF($Y$8="CO6",SUM(Y39),)+IF($Z$8="CO6",SUM(Z39),)+IF($AA$8="CO6",SUM(AA39),)+IF($AB$8="CO6",SUM(AB39),)+IF($AC$8="CO6",SUM(AC39),)+IF($AD$8="CO6",SUM(AE39),)+IF($AE$8="CO6",SUM(AF39),)+IF($AF$8="CO6",SUM(AH39),)+IF($AG$8="CO6",SUM(AI39),)+IF($AH$8="CO6",SUM(AJ39),)+IF($AI$8="CO6",SUM(#REF!),)+IF($AJ$8="CO6",SUM(#REF!),)+IF($AK$8="CO6",SUM(AK39),)+IF($AL$8="CO6",SUM(AL39),)+IF($AM$8="CO6",SUM(AM39),)+IF($AN$8="CO6",SUM(AN39),)</f>
        <v>0</v>
      </c>
      <c r="BF39" s="61">
        <f>IF($D$8="CO6",SUMIF($D39,"&gt;0",$D$10),)+IF($E$8="CO6",SUMIF($E39,"&gt;0",$E$10),)+IF($F$8="CO6",SUMIF($F39,"&gt;0",$F$10),)+IF($G$8="CO6",SUMIF($G39,"&gt;0",$G$10),)+IF($H$8="CO6",SUMIF($H39,"&gt;0",$H$10),)+IF($I$8="CO6",SUMIF($I39,"&gt;0",$I$10),)+IF($J$8="CO6",SUMIF($J39,"&gt;0",$J$10),)+IF($K$8="CO6",SUMIF($K39,"&gt;0",$K$10),)+IF($L$8="CO6",SUMIF($L39,"&gt;0",$L$10),)+IF($M$8="CO6",SUMIF($M39,"&gt;0",$M$10),)+IF($N$8="CO6",SUMIF($N39,"&gt;0",$N$10),)+IF($O$8="CO6",SUMIF($O39,"&gt;0",$O$10),)+IF($P$8="CO6",SUMIF($P39,"&gt;0",$P$10),)+IF($Q$8="CO6",SUMIF($Q39,"&gt;0",$Q$10),)+IF($R$8="CO6",SUMIF($R39,"&gt;0",$R$10),)+IF($S$8="CO6",SUMIF($S39,"&gt;0",$S$10),)+IF($T$8="CO6",SUMIF($V39,"&gt;0",$T$10),)+IF($U$8="CO6",SUMIF($W39,"&gt;0",$U$10),)+IF($V$8="CO6",SUMIF($X39,"&gt;0",$V$10),)+IF($W$8="CO6",SUMIF(#REF!,"&gt;0",$W$10),)+IF($X$8="CO6",SUMIF(#REF!,"&gt;0",$X$10),)+IF($Y$8="CO6",SUMIF($Y39,"&gt;0",$Y$10),)+IF($Z$8="CO6",SUMIF($Z39,"&gt;0",$Z$10),)+IF($AA$8="CO6",SUMIF($AA39,"&gt;0",$AA$10),)+IF($AB$8="CO6",SUMIF($AB39,"&gt;0",$AB$10),)+IF($AC$8="CO6",SUMIF($AC39,"&gt;0",$AC$10),)+IF($AD$8="CO6",SUMIF($AE39,"&gt;0",$AD$10),)+IF($AE$8="CO6",SUMIF($AF39,"&gt;0",$AE$10),)+IF($AF$8="CO6",SUMIF($AH39,"&gt;0",$AF$10),)+IF($AG$8="CO6",SUMIF($AI39,"&gt;0",$AG$10),)+IF($AH$8="CO6",SUMIF($AJ39,"&gt;0",$AH$10),)+IF($AI$8="CO6",SUMIF(#REF!,"&gt;0",$AI$10),)+IF($AJ$8="CO6",SUMIF(#REF!,"&gt;0",$AJ$10),)+IF($AK$8="CO6",SUMIF($AK39,"&gt;0",$AK$10),)+IF($AL$8="CO6",SUMIF($AL39,"&gt;0",$AL$10),)+IF($AM$8="CO6",SUMIF($AM39,"&gt;0",$AM$10),)</f>
        <v>0</v>
      </c>
      <c r="BG39" s="62" t="str">
        <f t="shared" si="13"/>
        <v xml:space="preserve"> </v>
      </c>
      <c r="BH39" s="5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82" ht="15">
      <c r="A40" s="17">
        <v>30</v>
      </c>
      <c r="B40" s="22" t="s">
        <v>89</v>
      </c>
      <c r="C40" s="14" t="s">
        <v>90</v>
      </c>
      <c r="D40" s="19">
        <v>8</v>
      </c>
      <c r="E40" s="19">
        <v>8</v>
      </c>
      <c r="F40" s="19">
        <v>8</v>
      </c>
      <c r="G40" s="20"/>
      <c r="H40" s="21"/>
      <c r="I40" s="16"/>
      <c r="J40" s="32">
        <v>8</v>
      </c>
      <c r="K40" s="19">
        <v>8</v>
      </c>
      <c r="L40" s="33"/>
      <c r="M40" s="33"/>
      <c r="N40" s="33"/>
      <c r="O40" s="34"/>
      <c r="P40" s="31">
        <v>9</v>
      </c>
      <c r="Q40" s="33">
        <v>9</v>
      </c>
      <c r="R40" s="33"/>
      <c r="S40" s="33"/>
      <c r="T40" s="33"/>
      <c r="U40" s="33"/>
      <c r="V40" s="33">
        <v>8</v>
      </c>
      <c r="W40" s="33">
        <v>9</v>
      </c>
      <c r="X40" s="33">
        <v>8</v>
      </c>
      <c r="Z40" s="33"/>
      <c r="AA40" s="34"/>
      <c r="AB40" s="31"/>
      <c r="AC40" s="33"/>
      <c r="AE40" s="33">
        <v>9</v>
      </c>
      <c r="AF40" s="33">
        <v>8</v>
      </c>
      <c r="AH40" s="33">
        <v>9</v>
      </c>
      <c r="AI40" s="33">
        <v>8</v>
      </c>
      <c r="AJ40" s="33">
        <v>8</v>
      </c>
      <c r="AK40" s="47"/>
      <c r="AL40" s="47"/>
      <c r="AM40" s="47"/>
      <c r="AN40" s="48">
        <v>10</v>
      </c>
      <c r="AO40" s="185">
        <v>23</v>
      </c>
      <c r="AP40" s="55">
        <f>IF($D$8="CO1",SUM(D40),)+IF($E$8="CO1",SUM(E40),)+IF($F$8="CO1",SUM(F40),)+IF($G$8="CO1",SUM(G40),)+IF($H$8="CO1",SUM(H40),)+IF($I$8="CO1",SUM(I40),)+IF($J$8="CO1",SUM(J40),)+IF($K$8="CO1",SUM(K40),)+IF($L$8="CO1",SUM(L40),)+IF($M$8="CO1",SUM(M40),)+IF($N$8="CO1",SUM(N40),)+IF($O$8="CO1",SUM(O40),)+IF($P$8="CO1",SUM(P40),)+IF($Q$8="CO1",SUM(Q40),)+IF($R$8="CO1",SUM(R40),)+IF($S$8="CO1",SUM(S40),)+IF($T$8="CO1",SUM(T40),)+IF($U$8="CO1",SUM(U40),)+IF($V$8="CO1",SUM(#REF!),)+IF($W$8="CO1",SUM(V40),)+IF($X$8="CO1",SUM(W40),)+IF($Y$8="CO1",SUM(X40),)+IF($Z$8="CO1",SUM(Z40),)+IF($AA$8="CO1",SUM(AA40),)+IF($AB$8="CO1",SUM(AB40),)+IF($AC$8="CO1",SUM(AC40),)+IF($AD$8="CO1",SUM(AE40),)+IF($AE$8="CO1",SUM(AF40),)+IF($AF$8="CO1",SUM(AH40),)+IF($AG$8="CO1",SUM(AI40),)+IF($AH$8="CO1",SUM(AJ40),)+IF($AI$8="CO1",SUM(#REF!),)+IF($AJ$8="CO1",SUM(#REF!),)+IF($AK$8="CO1",SUM(AK40),)+IF($AL$8="CO1",SUM(AL40),)+IF($AM$8="CO1",SUM(AM40),)+IF($AN$8="CO1",SUM(AN40),)</f>
        <v>24</v>
      </c>
      <c r="AQ40" s="56">
        <f>IF($D$8="CO1",SUMIF($D40,"&gt;0",$D$10),)+IF($E$8="CO1",SUMIF($E40,"&gt;0",$E$10),)+IF($F$8="CO1",SUMIF($F40,"&gt;0",$F$10),)+IF($G$8="CO1",SUMIF($G40,"&gt;0",$G$10),)+IF($H$8="CO1",SUMIF($H40,"&gt;0",$H$10),)+IF($I$8="CO1",SUMIF($I40,"&gt;0",$I$10),)+IF($J$8="CO1",SUMIF($J40,"&gt;0",$J$10),)+IF($K$8="CO1",SUMIF($K40,"&gt;0",$K$10),)+IF($L$8="CO1",SUMIF($L40,"&gt;0",$L$10),)+IF($M$8="CO1",SUMIF($M40,"&gt;0",$M$10),)+IF($N$8="CO1",SUMIF($N40,"&gt;0",$N$10),)+IF($O$8="CO1",SUMIF($O40,"&gt;0",$O$10),)+IF($P$8="CO1",SUMIF($P40,"&gt;0",$P$10),)+IF($Q$8="CO1",SUMIF($Q40,"&gt;0",$Q$10),)+IF($R$8="CO1",SUMIF($R40,"&gt;0",$R$10),)+IF($S$8="CO1",SUMIF($S40,"&gt;0",$S$10),)+IF($T$8="CO1",SUMIF($T40,"&gt;0",$T$10),)+IF($U$8="CO1",SUMIF($U40,"&gt;0",$U$10),)+IF($V$8="CO1",SUMIF(#REF!,"&gt;0",$V$10),)+IF($W$8="CO1",SUMIF($V40,"&gt;0",$W$10),)+IF($X$8="CO1",SUMIF($W40,"&gt;0",$X$10),)+IF($Y$8="CO1",SUMIF($X40,"&gt;0",$Y$10),)+IF($Z$8="CO1",SUMIF($Z40,"&gt;0",$Z$10),)+IF($AA$8="CO1",SUMIF($AA40,"&gt;0",$AA$10),)+IF($AB$8="CO1",SUMIF($AB40,"&gt;0",$AB$10),)+IF($AC$8="CO1",SUMIF($AC40,"&gt;0",$AC$10),)+IF($AD$8="CO1",SUMIF($AE40,"&gt;0",$AD$10),)+IF($AE$8="CO1",SUMIF($AF40,"&gt;0",$AE$10),)+IF($AF$8="CO1",SUMIF($AH40,"&gt;0",$AF$10),)+IF($AG$8="CO1",SUMIF($AI40,"&gt;0",$AG$10),)+IF($AH$8="CO1",SUMIF($AJ40,"&gt;0",$AH$10),)+IF($AI$8="CO1",SUMIF(#REF!,"&gt;0",$AI$10),)+IF($AJ$8="CO1",SUMIF(#REF!,"&gt;0",$AJ$10),)+IF($AK$8="CO1",SUMIF($AK40,"&gt;0",$AK$10),)+IF($AL$8="CO1",SUMIF($AL40,"&gt;0",$AL$10),)+IF($AM$8="CO1",SUMIF($AM40,"&gt;0",$AM$10),)</f>
        <v>30</v>
      </c>
      <c r="AR40" s="56">
        <f t="shared" si="1"/>
        <v>80</v>
      </c>
      <c r="AS40" s="56">
        <f t="shared" si="4"/>
        <v>25</v>
      </c>
      <c r="AT40" s="56">
        <f t="shared" si="5"/>
        <v>30</v>
      </c>
      <c r="AU40" s="56">
        <f t="shared" si="6"/>
        <v>83.333333333333343</v>
      </c>
      <c r="AV40" s="56">
        <f t="shared" si="7"/>
        <v>25</v>
      </c>
      <c r="AW40" s="56">
        <f t="shared" si="8"/>
        <v>30</v>
      </c>
      <c r="AX40" s="56">
        <f t="shared" si="9"/>
        <v>83.333333333333343</v>
      </c>
      <c r="AY40" s="56">
        <f t="shared" si="10"/>
        <v>26</v>
      </c>
      <c r="AZ40" s="56">
        <f t="shared" si="15"/>
        <v>30</v>
      </c>
      <c r="BA40" s="56">
        <f t="shared" si="3"/>
        <v>86.666666666666671</v>
      </c>
      <c r="BB40" s="56">
        <f t="shared" si="16"/>
        <v>25</v>
      </c>
      <c r="BC40" s="56">
        <f t="shared" si="11"/>
        <v>30</v>
      </c>
      <c r="BD40" s="56">
        <f t="shared" si="12"/>
        <v>83.333333333333343</v>
      </c>
      <c r="BE40" s="56">
        <f>IF($D$8="CO6",SUM(D40),)+IF($E$8="CO6",SUM(E40),)+IF($F$8="CO6",SUM(F40),)+IF($G$8="CO6",SUM(G40),)+IF($H$8="CO6",SUM(H40),)+IF($I$8="CO6",SUM(I40),)+IF($J$8="CO6",SUM(J40),)+IF($K$8="CO6",SUM(K40),)+IF($L$8="CO6",SUM(L40),)+IF($M$8="CO6",SUM(M40),)+IF($N$8="CO6",SUM(N40),)+IF($O$8="CO6",SUM(O40),)+IF($P$8="CO6",SUM(P40),)+IF($Q$8="CO6",SUM(Q40),)+IF($R$8="CO6",SUM(R40),)+IF($S$8="CO6",SUM(S40),)+IF($T$8="CO6",SUM(T40),)+IF($U$8="CO6",SUM(U40),)+IF($V$8="CO6",SUM(#REF!),)+IF($W$8="CO6",SUM(V40),)+IF($X$8="CO6",SUM(W40),)+IF($Y$8="CO6",SUM(X40),)+IF($Z$8="CO6",SUM(Z40),)+IF($AA$8="CO6",SUM(AA40),)+IF($AB$8="CO6",SUM(AB40),)+IF($AC$8="CO6",SUM(AC40),)+IF($AD$8="CO6",SUM(AE40),)+IF($AE$8="CO6",SUM(AF40),)+IF($AF$8="CO6",SUM(AH40),)+IF($AG$8="CO6",SUM(AI40),)+IF($AH$8="CO6",SUM(AJ40),)+IF($AI$8="CO6",SUM(#REF!),)+IF($AJ$8="CO6",SUM(#REF!),)+IF($AK$8="CO6",SUM(AK40),)+IF($AL$8="CO6",SUM(AL40),)+IF($AM$8="CO6",SUM(AM40),)+IF($AN$8="CO6",SUM(AN40),)</f>
        <v>0</v>
      </c>
      <c r="BF40" s="61">
        <f>IF($D$8="CO6",SUMIF($D40,"&gt;0",$D$10),)+IF($E$8="CO6",SUMIF($E40,"&gt;0",$E$10),)+IF($F$8="CO6",SUMIF($F40,"&gt;0",$F$10),)+IF($G$8="CO6",SUMIF($G40,"&gt;0",$G$10),)+IF($H$8="CO6",SUMIF($H40,"&gt;0",$H$10),)+IF($I$8="CO6",SUMIF($I40,"&gt;0",$I$10),)+IF($J$8="CO6",SUMIF($J40,"&gt;0",$J$10),)+IF($K$8="CO6",SUMIF($K40,"&gt;0",$K$10),)+IF($L$8="CO6",SUMIF($L40,"&gt;0",$L$10),)+IF($M$8="CO6",SUMIF($M40,"&gt;0",$M$10),)+IF($N$8="CO6",SUMIF($N40,"&gt;0",$N$10),)+IF($O$8="CO6",SUMIF($O40,"&gt;0",$O$10),)+IF($P$8="CO6",SUMIF($P40,"&gt;0",$P$10),)+IF($Q$8="CO6",SUMIF($Q40,"&gt;0",$Q$10),)+IF($R$8="CO6",SUMIF($R40,"&gt;0",$R$10),)+IF($S$8="CO6",SUMIF($S40,"&gt;0",$S$10),)+IF($T$8="CO6",SUMIF($T40,"&gt;0",$T$10),)+IF($U$8="CO6",SUMIF($U40,"&gt;0",$U$10),)+IF($V$8="CO6",SUMIF(#REF!,"&gt;0",$V$10),)+IF($W$8="CO6",SUMIF($V40,"&gt;0",$W$10),)+IF($X$8="CO6",SUMIF($W40,"&gt;0",$X$10),)+IF($Y$8="CO6",SUMIF($X40,"&gt;0",$Y$10),)+IF($Z$8="CO6",SUMIF($Z40,"&gt;0",$Z$10),)+IF($AA$8="CO6",SUMIF($AA40,"&gt;0",$AA$10),)+IF($AB$8="CO6",SUMIF($AB40,"&gt;0",$AB$10),)+IF($AC$8="CO6",SUMIF($AC40,"&gt;0",$AC$10),)+IF($AD$8="CO6",SUMIF($AE40,"&gt;0",$AD$10),)+IF($AE$8="CO6",SUMIF($AF40,"&gt;0",$AE$10),)+IF($AF$8="CO6",SUMIF($AH40,"&gt;0",$AF$10),)+IF($AG$8="CO6",SUMIF($AI40,"&gt;0",$AG$10),)+IF($AH$8="CO6",SUMIF($AJ40,"&gt;0",$AH$10),)+IF($AI$8="CO6",SUMIF(#REF!,"&gt;0",$AI$10),)+IF($AJ$8="CO6",SUMIF(#REF!,"&gt;0",$AJ$10),)+IF($AK$8="CO6",SUMIF($AK40,"&gt;0",$AK$10),)+IF($AL$8="CO6",SUMIF($AL40,"&gt;0",$AL$10),)+IF($AM$8="CO6",SUMIF($AM40,"&gt;0",$AM$10),)</f>
        <v>0</v>
      </c>
      <c r="BG40" s="62" t="str">
        <f t="shared" si="13"/>
        <v xml:space="preserve"> </v>
      </c>
      <c r="BH40" s="5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82" ht="15">
      <c r="A41" s="13">
        <v>31</v>
      </c>
      <c r="B41" s="22" t="s">
        <v>91</v>
      </c>
      <c r="C41" s="14" t="s">
        <v>92</v>
      </c>
      <c r="D41" s="23">
        <v>8</v>
      </c>
      <c r="E41" s="23">
        <v>8</v>
      </c>
      <c r="F41" s="23">
        <v>8</v>
      </c>
      <c r="G41" s="20"/>
      <c r="H41" s="21"/>
      <c r="I41" s="16"/>
      <c r="J41" s="32">
        <v>8</v>
      </c>
      <c r="K41" s="19">
        <v>8</v>
      </c>
      <c r="L41" s="33"/>
      <c r="M41" s="33"/>
      <c r="N41" s="33"/>
      <c r="O41" s="34"/>
      <c r="P41" s="31">
        <v>9</v>
      </c>
      <c r="Q41" s="33">
        <v>9</v>
      </c>
      <c r="R41" s="33"/>
      <c r="S41" s="33"/>
      <c r="V41" s="33">
        <v>8</v>
      </c>
      <c r="W41" s="33">
        <v>9</v>
      </c>
      <c r="X41" s="33">
        <v>9</v>
      </c>
      <c r="Y41" s="33"/>
      <c r="Z41" s="33"/>
      <c r="AA41" s="34"/>
      <c r="AB41" s="31"/>
      <c r="AC41" s="33"/>
      <c r="AE41" s="33">
        <v>9</v>
      </c>
      <c r="AF41" s="33">
        <v>8</v>
      </c>
      <c r="AH41" s="33">
        <v>9</v>
      </c>
      <c r="AI41" s="33">
        <v>8</v>
      </c>
      <c r="AJ41" s="33">
        <v>8</v>
      </c>
      <c r="AK41" s="47"/>
      <c r="AL41" s="47"/>
      <c r="AM41" s="47"/>
      <c r="AN41" s="48">
        <v>10</v>
      </c>
      <c r="AO41" s="185">
        <v>30</v>
      </c>
      <c r="AP41" s="55">
        <f>IF($D$8="CO1",SUM(D41),)+IF($E$8="CO1",SUM(E41),)+IF($F$8="CO1",SUM(F41),)+IF($G$8="CO1",SUM(G41),)+IF($H$8="CO1",SUM(H41),)+IF($I$8="CO1",SUM(I41),)+IF($J$8="CO1",SUM(J41),)+IF($K$8="CO1",SUM(K41),)+IF($L$8="CO1",SUM(L41),)+IF($M$8="CO1",SUM(M41),)+IF($N$8="CO1",SUM(N41),)+IF($O$8="CO1",SUM(O41),)+IF($P$8="CO1",SUM(P41),)+IF($Q$8="CO1",SUM(Q41),)+IF($R$8="CO1",SUM(R41),)+IF($S$8="CO1",SUM(S41),)+IF($T$8="CO1",SUM(V41),)+IF($U$8="CO1",SUM(W41),)+IF($V$8="CO1",SUM(X41),)+IF($W$8="CO1",SUM(#REF!),)+IF($X$8="CO1",SUM(#REF!),)+IF($Y$8="CO1",SUM(Y41),)+IF($Z$8="CO1",SUM(Z41),)+IF($AA$8="CO1",SUM(AA41),)+IF($AB$8="CO1",SUM(AB41),)+IF($AC$8="CO1",SUM(AC41),)+IF($AD$8="CO1",SUM(AE41),)+IF($AE$8="CO1",SUM(AF41),)+IF($AF$8="CO1",SUM(AH41),)+IF($AG$8="CO1",SUM(AI41),)+IF($AH$8="CO1",SUM(AJ41),)+IF($AI$8="CO1",SUM(#REF!),)+IF($AJ$8="CO1",SUM(#REF!),)+IF($AK$8="CO1",SUM(AK41),)+IF($AL$8="CO1",SUM(AL41),)+IF($AM$8="CO1",SUM(AM41),)+IF($AN$8="CO1",SUM(AN41),)</f>
        <v>24</v>
      </c>
      <c r="AQ41" s="56">
        <f>IF($D$8="CO1",SUMIF($D41,"&gt;0",$D$10),)+IF($E$8="CO1",SUMIF($E41,"&gt;0",$E$10),)+IF($F$8="CO1",SUMIF($F41,"&gt;0",$F$10),)+IF($G$8="CO1",SUMIF($G41,"&gt;0",$G$10),)+IF($H$8="CO1",SUMIF($H41,"&gt;0",$H$10),)+IF($I$8="CO1",SUMIF($I41,"&gt;0",$I$10),)+IF($J$8="CO1",SUMIF($J41,"&gt;0",$J$10),)+IF($K$8="CO1",SUMIF($K41,"&gt;0",$K$10),)+IF($L$8="CO1",SUMIF($L41,"&gt;0",$L$10),)+IF($M$8="CO1",SUMIF($M41,"&gt;0",$M$10),)+IF($N$8="CO1",SUMIF($N41,"&gt;0",$N$10),)+IF($O$8="CO1",SUMIF($O41,"&gt;0",$O$10),)+IF($P$8="CO1",SUMIF($P41,"&gt;0",$P$10),)+IF($Q$8="CO1",SUMIF($Q41,"&gt;0",$Q$10),)+IF($R$8="CO1",SUMIF($R41,"&gt;0",$R$10),)+IF($S$8="CO1",SUMIF($S41,"&gt;0",$S$10),)+IF($T$8="CO1",SUMIF($V41,"&gt;0",$T$10),)+IF($U$8="CO1",SUMIF($W41,"&gt;0",$U$10),)+IF($V$8="CO1",SUMIF($X41,"&gt;0",$V$10),)+IF($W$8="CO1",SUMIF(#REF!,"&gt;0",$W$10),)+IF($X$8="CO1",SUMIF(#REF!,"&gt;0",$X$10),)+IF($Y$8="CO1",SUMIF($Y41,"&gt;0",$Y$10),)+IF($Z$8="CO1",SUMIF($Z41,"&gt;0",$Z$10),)+IF($AA$8="CO1",SUMIF($AA41,"&gt;0",$AA$10),)+IF($AB$8="CO1",SUMIF($AB41,"&gt;0",$AB$10),)+IF($AC$8="CO1",SUMIF($AC41,"&gt;0",$AC$10),)+IF($AD$8="CO1",SUMIF($AE41,"&gt;0",$AD$10),)+IF($AE$8="CO1",SUMIF($AF41,"&gt;0",$AE$10),)+IF($AF$8="CO1",SUMIF($AH41,"&gt;0",$AF$10),)+IF($AG$8="CO1",SUMIF($AI41,"&gt;0",$AG$10),)+IF($AH$8="CO1",SUMIF($AJ41,"&gt;0",$AH$10),)+IF($AI$8="CO1",SUMIF(#REF!,"&gt;0",$AI$10),)+IF($AJ$8="CO1",SUMIF(#REF!,"&gt;0",$AJ$10),)+IF($AK$8="CO1",SUMIF($AK41,"&gt;0",$AK$10),)+IF($AL$8="CO1",SUMIF($AL41,"&gt;0",$AL$10),)+IF($AM$8="CO1",SUMIF($AM41,"&gt;0",$AM$10),)</f>
        <v>30</v>
      </c>
      <c r="AR41" s="56">
        <f t="shared" si="1"/>
        <v>80</v>
      </c>
      <c r="AS41" s="56">
        <f t="shared" si="4"/>
        <v>25</v>
      </c>
      <c r="AT41" s="56">
        <f t="shared" si="5"/>
        <v>30</v>
      </c>
      <c r="AU41" s="56">
        <f t="shared" si="6"/>
        <v>83.333333333333343</v>
      </c>
      <c r="AV41" s="56">
        <f t="shared" si="7"/>
        <v>26</v>
      </c>
      <c r="AW41" s="56">
        <f t="shared" si="8"/>
        <v>30</v>
      </c>
      <c r="AX41" s="56">
        <f t="shared" si="9"/>
        <v>86.666666666666671</v>
      </c>
      <c r="AY41" s="56">
        <f t="shared" si="10"/>
        <v>26</v>
      </c>
      <c r="AZ41" s="56">
        <f t="shared" si="15"/>
        <v>30</v>
      </c>
      <c r="BA41" s="56">
        <f t="shared" si="3"/>
        <v>86.666666666666671</v>
      </c>
      <c r="BB41" s="56">
        <f t="shared" si="16"/>
        <v>25</v>
      </c>
      <c r="BC41" s="56">
        <f t="shared" si="11"/>
        <v>30</v>
      </c>
      <c r="BD41" s="56">
        <f t="shared" si="12"/>
        <v>83.333333333333343</v>
      </c>
      <c r="BE41" s="56">
        <f>IF($D$8="CO6",SUM(D41),)+IF($E$8="CO6",SUM(E41),)+IF($F$8="CO6",SUM(F41),)+IF($G$8="CO6",SUM(G41),)+IF($H$8="CO6",SUM(H41),)+IF($I$8="CO6",SUM(I41),)+IF($J$8="CO6",SUM(J41),)+IF($K$8="CO6",SUM(K41),)+IF($L$8="CO6",SUM(L41),)+IF($M$8="CO6",SUM(M41),)+IF($N$8="CO6",SUM(N41),)+IF($O$8="CO6",SUM(O41),)+IF($P$8="CO6",SUM(P41),)+IF($Q$8="CO6",SUM(Q41),)+IF($R$8="CO6",SUM(R41),)+IF($S$8="CO6",SUM(S41),)+IF($T$8="CO6",SUM(V41),)+IF($U$8="CO6",SUM(W41),)+IF($V$8="CO6",SUM(X41),)+IF($W$8="CO6",SUM(#REF!),)+IF($X$8="CO6",SUM(#REF!),)+IF($Y$8="CO6",SUM(Y41),)+IF($Z$8="CO6",SUM(Z41),)+IF($AA$8="CO6",SUM(AA41),)+IF($AB$8="CO6",SUM(AB41),)+IF($AC$8="CO6",SUM(AC41),)+IF($AD$8="CO6",SUM(AE41),)+IF($AE$8="CO6",SUM(AF41),)+IF($AF$8="CO6",SUM(AH41),)+IF($AG$8="CO6",SUM(AI41),)+IF($AH$8="CO6",SUM(AJ41),)+IF($AI$8="CO6",SUM(#REF!),)+IF($AJ$8="CO6",SUM(#REF!),)+IF($AK$8="CO6",SUM(AK41),)+IF($AL$8="CO6",SUM(AL41),)+IF($AM$8="CO6",SUM(AM41),)+IF($AN$8="CO6",SUM(AN41),)</f>
        <v>0</v>
      </c>
      <c r="BF41" s="61">
        <f>IF($D$8="CO6",SUMIF($D41,"&gt;0",$D$10),)+IF($E$8="CO6",SUMIF($E41,"&gt;0",$E$10),)+IF($F$8="CO6",SUMIF($F41,"&gt;0",$F$10),)+IF($G$8="CO6",SUMIF($G41,"&gt;0",$G$10),)+IF($H$8="CO6",SUMIF($H41,"&gt;0",$H$10),)+IF($I$8="CO6",SUMIF($I41,"&gt;0",$I$10),)+IF($J$8="CO6",SUMIF($J41,"&gt;0",$J$10),)+IF($K$8="CO6",SUMIF($K41,"&gt;0",$K$10),)+IF($L$8="CO6",SUMIF($L41,"&gt;0",$L$10),)+IF($M$8="CO6",SUMIF($M41,"&gt;0",$M$10),)+IF($N$8="CO6",SUMIF($N41,"&gt;0",$N$10),)+IF($O$8="CO6",SUMIF($O41,"&gt;0",$O$10),)+IF($P$8="CO6",SUMIF($P41,"&gt;0",$P$10),)+IF($Q$8="CO6",SUMIF($Q41,"&gt;0",$Q$10),)+IF($R$8="CO6",SUMIF($R41,"&gt;0",$R$10),)+IF($S$8="CO6",SUMIF($S41,"&gt;0",$S$10),)+IF($T$8="CO6",SUMIF($V41,"&gt;0",$T$10),)+IF($U$8="CO6",SUMIF($W41,"&gt;0",$U$10),)+IF($V$8="CO6",SUMIF($X41,"&gt;0",$V$10),)+IF($W$8="CO6",SUMIF(#REF!,"&gt;0",$W$10),)+IF($X$8="CO6",SUMIF(#REF!,"&gt;0",$X$10),)+IF($Y$8="CO6",SUMIF($Y41,"&gt;0",$Y$10),)+IF($Z$8="CO6",SUMIF($Z41,"&gt;0",$Z$10),)+IF($AA$8="CO6",SUMIF($AA41,"&gt;0",$AA$10),)+IF($AB$8="CO6",SUMIF($AB41,"&gt;0",$AB$10),)+IF($AC$8="CO6",SUMIF($AC41,"&gt;0",$AC$10),)+IF($AD$8="CO6",SUMIF($AE41,"&gt;0",$AD$10),)+IF($AE$8="CO6",SUMIF($AF41,"&gt;0",$AE$10),)+IF($AF$8="CO6",SUMIF($AH41,"&gt;0",$AF$10),)+IF($AG$8="CO6",SUMIF($AI41,"&gt;0",$AG$10),)+IF($AH$8="CO6",SUMIF($AJ41,"&gt;0",$AH$10),)+IF($AI$8="CO6",SUMIF(#REF!,"&gt;0",$AI$10),)+IF($AJ$8="CO6",SUMIF(#REF!,"&gt;0",$AJ$10),)+IF($AK$8="CO6",SUMIF($AK41,"&gt;0",$AK$10),)+IF($AL$8="CO6",SUMIF($AL41,"&gt;0",$AL$10),)+IF($AM$8="CO6",SUMIF($AM41,"&gt;0",$AM$10),)</f>
        <v>0</v>
      </c>
      <c r="BG41" s="62" t="str">
        <f t="shared" si="13"/>
        <v xml:space="preserve"> </v>
      </c>
      <c r="BH41" s="5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15">
      <c r="A42" s="13">
        <v>32</v>
      </c>
      <c r="B42" s="22" t="s">
        <v>93</v>
      </c>
      <c r="C42" s="14" t="s">
        <v>94</v>
      </c>
      <c r="D42" s="19">
        <v>9</v>
      </c>
      <c r="E42" s="19">
        <v>9</v>
      </c>
      <c r="F42" s="19">
        <v>9</v>
      </c>
      <c r="G42" s="20"/>
      <c r="H42" s="21"/>
      <c r="I42" s="16"/>
      <c r="J42" s="32"/>
      <c r="K42" s="19"/>
      <c r="L42" s="33"/>
      <c r="M42" s="33">
        <v>9</v>
      </c>
      <c r="N42" s="33">
        <v>9</v>
      </c>
      <c r="O42" s="34"/>
      <c r="P42" s="31">
        <v>9</v>
      </c>
      <c r="Q42" s="33">
        <v>9</v>
      </c>
      <c r="R42" s="33"/>
      <c r="S42" s="33"/>
      <c r="V42" s="33">
        <v>9</v>
      </c>
      <c r="W42" s="33">
        <v>9</v>
      </c>
      <c r="X42" s="33">
        <v>9</v>
      </c>
      <c r="Y42" s="33"/>
      <c r="Z42" s="33"/>
      <c r="AA42" s="34"/>
      <c r="AB42" s="31"/>
      <c r="AC42" s="33"/>
      <c r="AE42" s="33">
        <v>8</v>
      </c>
      <c r="AF42" s="33">
        <v>8</v>
      </c>
      <c r="AH42" s="33">
        <v>8</v>
      </c>
      <c r="AI42" s="33">
        <v>8</v>
      </c>
      <c r="AJ42" s="33">
        <v>8</v>
      </c>
      <c r="AK42" s="47"/>
      <c r="AL42" s="47"/>
      <c r="AM42" s="47"/>
      <c r="AN42" s="48">
        <v>10</v>
      </c>
      <c r="AO42" s="185">
        <v>28</v>
      </c>
      <c r="AP42" s="55">
        <f>IF($D$8="CO1",SUM(D42),)+IF($E$8="CO1",SUM(E42),)+IF($F$8="CO1",SUM(F42),)+IF($G$8="CO1",SUM(G42),)+IF($H$8="CO1",SUM(H42),)+IF($I$8="CO1",SUM(I42),)+IF($J$8="CO1",SUM(J42),)+IF($K$8="CO1",SUM(K42),)+IF($L$8="CO1",SUM(L42),)+IF($M$8="CO1",SUM(M42),)+IF($N$8="CO1",SUM(N42),)+IF($O$8="CO1",SUM(O42),)+IF($P$8="CO1",SUM(P42),)+IF($Q$8="CO1",SUM(Q42),)+IF($R$8="CO1",SUM(R42),)+IF($S$8="CO1",SUM(S42),)+IF($T$8="CO1",SUM(V42),)+IF($U$8="CO1",SUM(W42),)+IF($V$8="CO1",SUM(X42),)+IF($W$8="CO1",SUM(#REF!),)+IF($X$8="CO1",SUM(#REF!),)+IF($Y$8="CO1",SUM(Y42),)+IF($Z$8="CO1",SUM(Z42),)+IF($AA$8="CO1",SUM(AA42),)+IF($AB$8="CO1",SUM(AB42),)+IF($AC$8="CO1",SUM(AC42),)+IF($AD$8="CO1",SUM(AE42),)+IF($AE$8="CO1",SUM(AF42),)+IF($AF$8="CO1",SUM(AH42),)+IF($AG$8="CO1",SUM(AI42),)+IF($AH$8="CO1",SUM(AJ42),)+IF($AI$8="CO1",SUM(#REF!),)+IF($AJ$8="CO1",SUM(#REF!),)+IF($AK$8="CO1",SUM(AK42),)+IF($AL$8="CO1",SUM(AL42),)+IF($AM$8="CO1",SUM(AM42),)+IF($AN$8="CO1",SUM(AN42),)</f>
        <v>27</v>
      </c>
      <c r="AQ42" s="56">
        <f>IF($D$8="CO1",SUMIF($D42,"&gt;0",$D$10),)+IF($E$8="CO1",SUMIF($E42,"&gt;0",$E$10),)+IF($F$8="CO1",SUMIF($F42,"&gt;0",$F$10),)+IF($G$8="CO1",SUMIF($G42,"&gt;0",$G$10),)+IF($H$8="CO1",SUMIF($H42,"&gt;0",$H$10),)+IF($I$8="CO1",SUMIF($I42,"&gt;0",$I$10),)+IF($J$8="CO1",SUMIF($J42,"&gt;0",$J$10),)+IF($K$8="CO1",SUMIF($K42,"&gt;0",$K$10),)+IF($L$8="CO1",SUMIF($L42,"&gt;0",$L$10),)+IF($M$8="CO1",SUMIF($M42,"&gt;0",$M$10),)+IF($N$8="CO1",SUMIF($N42,"&gt;0",$N$10),)+IF($O$8="CO1",SUMIF($O42,"&gt;0",$O$10),)+IF($P$8="CO1",SUMIF($P42,"&gt;0",$P$10),)+IF($Q$8="CO1",SUMIF($Q42,"&gt;0",$Q$10),)+IF($R$8="CO1",SUMIF($R42,"&gt;0",$R$10),)+IF($S$8="CO1",SUMIF($S42,"&gt;0",$S$10),)+IF($T$8="CO1",SUMIF($V42,"&gt;0",$T$10),)+IF($U$8="CO1",SUMIF($W42,"&gt;0",$U$10),)+IF($V$8="CO1",SUMIF($X42,"&gt;0",$V$10),)+IF($W$8="CO1",SUMIF(#REF!,"&gt;0",$W$10),)+IF($X$8="CO1",SUMIF(#REF!,"&gt;0",$X$10),)+IF($Y$8="CO1",SUMIF($Y42,"&gt;0",$Y$10),)+IF($Z$8="CO1",SUMIF($Z42,"&gt;0",$Z$10),)+IF($AA$8="CO1",SUMIF($AA42,"&gt;0",$AA$10),)+IF($AB$8="CO1",SUMIF($AB42,"&gt;0",$AB$10),)+IF($AC$8="CO1",SUMIF($AC42,"&gt;0",$AC$10),)+IF($AD$8="CO1",SUMIF($AE42,"&gt;0",$AD$10),)+IF($AE$8="CO1",SUMIF($AF42,"&gt;0",$AE$10),)+IF($AF$8="CO1",SUMIF($AH42,"&gt;0",$AF$10),)+IF($AG$8="CO1",SUMIF($AI42,"&gt;0",$AG$10),)+IF($AH$8="CO1",SUMIF($AJ42,"&gt;0",$AH$10),)+IF($AI$8="CO1",SUMIF(#REF!,"&gt;0",$AI$10),)+IF($AJ$8="CO1",SUMIF(#REF!,"&gt;0",$AJ$10),)+IF($AK$8="CO1",SUMIF($AK42,"&gt;0",$AK$10),)+IF($AL$8="CO1",SUMIF($AL42,"&gt;0",$AL$10),)+IF($AM$8="CO1",SUMIF($AM42,"&gt;0",$AM$10),)</f>
        <v>30</v>
      </c>
      <c r="AR42" s="56">
        <f t="shared" si="1"/>
        <v>90</v>
      </c>
      <c r="AS42" s="56">
        <f t="shared" si="4"/>
        <v>27</v>
      </c>
      <c r="AT42" s="56">
        <f t="shared" si="5"/>
        <v>30</v>
      </c>
      <c r="AU42" s="56">
        <f t="shared" si="6"/>
        <v>90</v>
      </c>
      <c r="AV42" s="56">
        <f t="shared" si="7"/>
        <v>27</v>
      </c>
      <c r="AW42" s="56">
        <f t="shared" si="8"/>
        <v>30</v>
      </c>
      <c r="AX42" s="56">
        <f t="shared" si="9"/>
        <v>90</v>
      </c>
      <c r="AY42" s="56">
        <f t="shared" si="10"/>
        <v>25</v>
      </c>
      <c r="AZ42" s="56">
        <f t="shared" si="15"/>
        <v>30</v>
      </c>
      <c r="BA42" s="56">
        <f t="shared" si="3"/>
        <v>83.333333333333343</v>
      </c>
      <c r="BB42" s="56">
        <f t="shared" si="16"/>
        <v>24</v>
      </c>
      <c r="BC42" s="56">
        <f t="shared" si="11"/>
        <v>30</v>
      </c>
      <c r="BD42" s="56">
        <f t="shared" si="12"/>
        <v>80</v>
      </c>
      <c r="BE42" s="56">
        <f>IF($D$8="CO6",SUM(D42),)+IF($E$8="CO6",SUM(E42),)+IF($F$8="CO6",SUM(F42),)+IF($G$8="CO6",SUM(G42),)+IF($H$8="CO6",SUM(H42),)+IF($I$8="CO6",SUM(I42),)+IF($J$8="CO6",SUM(J42),)+IF($K$8="CO6",SUM(K42),)+IF($L$8="CO6",SUM(L42),)+IF($M$8="CO6",SUM(M42),)+IF($N$8="CO6",SUM(N42),)+IF($O$8="CO6",SUM(O42),)+IF($P$8="CO6",SUM(P42),)+IF($Q$8="CO6",SUM(Q42),)+IF($R$8="CO6",SUM(R42),)+IF($S$8="CO6",SUM(S42),)+IF($T$8="CO6",SUM(V42),)+IF($U$8="CO6",SUM(W42),)+IF($V$8="CO6",SUM(X42),)+IF($W$8="CO6",SUM(#REF!),)+IF($X$8="CO6",SUM(#REF!),)+IF($Y$8="CO6",SUM(Y42),)+IF($Z$8="CO6",SUM(Z42),)+IF($AA$8="CO6",SUM(AA42),)+IF($AB$8="CO6",SUM(AB42),)+IF($AC$8="CO6",SUM(AC42),)+IF($AD$8="CO6",SUM(AE42),)+IF($AE$8="CO6",SUM(AF42),)+IF($AF$8="CO6",SUM(AH42),)+IF($AG$8="CO6",SUM(AI42),)+IF($AH$8="CO6",SUM(AJ42),)+IF($AI$8="CO6",SUM(#REF!),)+IF($AJ$8="CO6",SUM(#REF!),)+IF($AK$8="CO6",SUM(AK42),)+IF($AL$8="CO6",SUM(AL42),)+IF($AM$8="CO6",SUM(AM42),)+IF($AN$8="CO6",SUM(AN42),)</f>
        <v>0</v>
      </c>
      <c r="BF42" s="61">
        <f>IF($D$8="CO6",SUMIF($D42,"&gt;0",$D$10),)+IF($E$8="CO6",SUMIF($E42,"&gt;0",$E$10),)+IF($F$8="CO6",SUMIF($F42,"&gt;0",$F$10),)+IF($G$8="CO6",SUMIF($G42,"&gt;0",$G$10),)+IF($H$8="CO6",SUMIF($H42,"&gt;0",$H$10),)+IF($I$8="CO6",SUMIF($I42,"&gt;0",$I$10),)+IF($J$8="CO6",SUMIF($J42,"&gt;0",$J$10),)+IF($K$8="CO6",SUMIF($K42,"&gt;0",$K$10),)+IF($L$8="CO6",SUMIF($L42,"&gt;0",$L$10),)+IF($M$8="CO6",SUMIF($M42,"&gt;0",$M$10),)+IF($N$8="CO6",SUMIF($N42,"&gt;0",$N$10),)+IF($O$8="CO6",SUMIF($O42,"&gt;0",$O$10),)+IF($P$8="CO6",SUMIF($P42,"&gt;0",$P$10),)+IF($Q$8="CO6",SUMIF($Q42,"&gt;0",$Q$10),)+IF($R$8="CO6",SUMIF($R42,"&gt;0",$R$10),)+IF($S$8="CO6",SUMIF($S42,"&gt;0",$S$10),)+IF($T$8="CO6",SUMIF($V42,"&gt;0",$T$10),)+IF($U$8="CO6",SUMIF($W42,"&gt;0",$U$10),)+IF($V$8="CO6",SUMIF($X42,"&gt;0",$V$10),)+IF($W$8="CO6",SUMIF(#REF!,"&gt;0",$W$10),)+IF($X$8="CO6",SUMIF(#REF!,"&gt;0",$X$10),)+IF($Y$8="CO6",SUMIF($Y42,"&gt;0",$Y$10),)+IF($Z$8="CO6",SUMIF($Z42,"&gt;0",$Z$10),)+IF($AA$8="CO6",SUMIF($AA42,"&gt;0",$AA$10),)+IF($AB$8="CO6",SUMIF($AB42,"&gt;0",$AB$10),)+IF($AC$8="CO6",SUMIF($AC42,"&gt;0",$AC$10),)+IF($AD$8="CO6",SUMIF($AE42,"&gt;0",$AD$10),)+IF($AE$8="CO6",SUMIF($AF42,"&gt;0",$AE$10),)+IF($AF$8="CO6",SUMIF($AH42,"&gt;0",$AF$10),)+IF($AG$8="CO6",SUMIF($AI42,"&gt;0",$AG$10),)+IF($AH$8="CO6",SUMIF($AJ42,"&gt;0",$AH$10),)+IF($AI$8="CO6",SUMIF(#REF!,"&gt;0",$AI$10),)+IF($AJ$8="CO6",SUMIF(#REF!,"&gt;0",$AJ$10),)+IF($AK$8="CO6",SUMIF($AK42,"&gt;0",$AK$10),)+IF($AL$8="CO6",SUMIF($AL42,"&gt;0",$AL$10),)+IF($AM$8="CO6",SUMIF($AM42,"&gt;0",$AM$10),)</f>
        <v>0</v>
      </c>
      <c r="BG42" s="62" t="str">
        <f t="shared" si="13"/>
        <v xml:space="preserve"> </v>
      </c>
      <c r="BH42" s="5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82" ht="15">
      <c r="A43" s="17">
        <v>33</v>
      </c>
      <c r="B43" s="22" t="s">
        <v>95</v>
      </c>
      <c r="C43" s="14" t="s">
        <v>96</v>
      </c>
      <c r="D43" s="19">
        <v>9</v>
      </c>
      <c r="E43" s="19">
        <v>9</v>
      </c>
      <c r="F43" s="19">
        <v>9</v>
      </c>
      <c r="G43" s="20"/>
      <c r="H43" s="21"/>
      <c r="I43" s="16"/>
      <c r="J43" s="32">
        <v>9</v>
      </c>
      <c r="K43" s="19">
        <v>9</v>
      </c>
      <c r="L43" s="33"/>
      <c r="M43" s="33"/>
      <c r="N43" s="33"/>
      <c r="O43" s="34"/>
      <c r="P43" s="31">
        <v>9</v>
      </c>
      <c r="Q43" s="33">
        <v>9</v>
      </c>
      <c r="R43" s="33"/>
      <c r="S43" s="33"/>
      <c r="V43" s="33">
        <v>10</v>
      </c>
      <c r="W43" s="33">
        <v>9</v>
      </c>
      <c r="X43" s="33">
        <v>9</v>
      </c>
      <c r="Y43" s="33"/>
      <c r="Z43" s="33"/>
      <c r="AA43" s="34"/>
      <c r="AB43" s="31"/>
      <c r="AC43" s="33"/>
      <c r="AE43" s="33">
        <v>9</v>
      </c>
      <c r="AF43" s="33">
        <v>10</v>
      </c>
      <c r="AH43" s="33">
        <v>9</v>
      </c>
      <c r="AI43" s="33">
        <v>10</v>
      </c>
      <c r="AJ43" s="33">
        <v>9</v>
      </c>
      <c r="AK43" s="47"/>
      <c r="AL43" s="47"/>
      <c r="AM43" s="47"/>
      <c r="AN43" s="48">
        <v>10</v>
      </c>
      <c r="AO43" s="185">
        <v>29</v>
      </c>
      <c r="AP43" s="55">
        <f>IF($D$8="CO1",SUM(D43),)+IF($E$8="CO1",SUM(E43),)+IF($F$8="CO1",SUM(F43),)+IF($G$8="CO1",SUM(G43),)+IF($H$8="CO1",SUM(H43),)+IF($I$8="CO1",SUM(I43),)+IF($J$8="CO1",SUM(J43),)+IF($K$8="CO1",SUM(K43),)+IF($L$8="CO1",SUM(L43),)+IF($M$8="CO1",SUM(M43),)+IF($N$8="CO1",SUM(N43),)+IF($O$8="CO1",SUM(O43),)+IF($P$8="CO1",SUM(P43),)+IF($Q$8="CO1",SUM(Q43),)+IF($R$8="CO1",SUM(R43),)+IF($S$8="CO1",SUM(S43),)+IF($T$8="CO1",SUM(V43),)+IF($U$8="CO1",SUM(W43),)+IF($V$8="CO1",SUM(X43),)+IF($W$8="CO1",SUM(#REF!),)+IF($X$8="CO1",SUM(#REF!),)+IF($Y$8="CO1",SUM(Y43),)+IF($Z$8="CO1",SUM(Z43),)+IF($AA$8="CO1",SUM(AA43),)+IF($AB$8="CO1",SUM(AB43),)+IF($AC$8="CO1",SUM(AC43),)+IF($AD$8="CO1",SUM(AE43),)+IF($AE$8="CO1",SUM(AF43),)+IF($AF$8="CO1",SUM(AH43),)+IF($AG$8="CO1",SUM(AI43),)+IF($AH$8="CO1",SUM(AJ43),)+IF($AI$8="CO1",SUM(#REF!),)+IF($AJ$8="CO1",SUM(#REF!),)+IF($AK$8="CO1",SUM(AK43),)+IF($AL$8="CO1",SUM(AL43),)+IF($AM$8="CO1",SUM(AM43),)+IF($AN$8="CO1",SUM(AN43),)</f>
        <v>27</v>
      </c>
      <c r="AQ43" s="56">
        <f>IF($D$8="CO1",SUMIF($D43,"&gt;0",$D$10),)+IF($E$8="CO1",SUMIF($E43,"&gt;0",$E$10),)+IF($F$8="CO1",SUMIF($F43,"&gt;0",$F$10),)+IF($G$8="CO1",SUMIF($G43,"&gt;0",$G$10),)+IF($H$8="CO1",SUMIF($H43,"&gt;0",$H$10),)+IF($I$8="CO1",SUMIF($I43,"&gt;0",$I$10),)+IF($J$8="CO1",SUMIF($J43,"&gt;0",$J$10),)+IF($K$8="CO1",SUMIF($K43,"&gt;0",$K$10),)+IF($L$8="CO1",SUMIF($L43,"&gt;0",$L$10),)+IF($M$8="CO1",SUMIF($M43,"&gt;0",$M$10),)+IF($N$8="CO1",SUMIF($N43,"&gt;0",$N$10),)+IF($O$8="CO1",SUMIF($O43,"&gt;0",$O$10),)+IF($P$8="CO1",SUMIF($P43,"&gt;0",$P$10),)+IF($Q$8="CO1",SUMIF($Q43,"&gt;0",$Q$10),)+IF($R$8="CO1",SUMIF($R43,"&gt;0",$R$10),)+IF($S$8="CO1",SUMIF($S43,"&gt;0",$S$10),)+IF($T$8="CO1",SUMIF($V43,"&gt;0",$T$10),)+IF($U$8="CO1",SUMIF($W43,"&gt;0",$U$10),)+IF($V$8="CO1",SUMIF($X43,"&gt;0",$V$10),)+IF($W$8="CO1",SUMIF(#REF!,"&gt;0",$W$10),)+IF($X$8="CO1",SUMIF(#REF!,"&gt;0",$X$10),)+IF($Y$8="CO1",SUMIF($Y43,"&gt;0",$Y$10),)+IF($Z$8="CO1",SUMIF($Z43,"&gt;0",$Z$10),)+IF($AA$8="CO1",SUMIF($AA43,"&gt;0",$AA$10),)+IF($AB$8="CO1",SUMIF($AB43,"&gt;0",$AB$10),)+IF($AC$8="CO1",SUMIF($AC43,"&gt;0",$AC$10),)+IF($AD$8="CO1",SUMIF($AE43,"&gt;0",$AD$10),)+IF($AE$8="CO1",SUMIF($AF43,"&gt;0",$AE$10),)+IF($AF$8="CO1",SUMIF($AH43,"&gt;0",$AF$10),)+IF($AG$8="CO1",SUMIF($AI43,"&gt;0",$AG$10),)+IF($AH$8="CO1",SUMIF($AJ43,"&gt;0",$AH$10),)+IF($AI$8="CO1",SUMIF(#REF!,"&gt;0",$AI$10),)+IF($AJ$8="CO1",SUMIF(#REF!,"&gt;0",$AJ$10),)+IF($AK$8="CO1",SUMIF($AK43,"&gt;0",$AK$10),)+IF($AL$8="CO1",SUMIF($AL43,"&gt;0",$AL$10),)+IF($AM$8="CO1",SUMIF($AM43,"&gt;0",$AM$10),)</f>
        <v>30</v>
      </c>
      <c r="AR43" s="56">
        <f t="shared" si="1"/>
        <v>90</v>
      </c>
      <c r="AS43" s="56">
        <f t="shared" si="4"/>
        <v>27</v>
      </c>
      <c r="AT43" s="56">
        <f t="shared" si="5"/>
        <v>30</v>
      </c>
      <c r="AU43" s="56">
        <f t="shared" si="6"/>
        <v>90</v>
      </c>
      <c r="AV43" s="56">
        <f t="shared" si="7"/>
        <v>28</v>
      </c>
      <c r="AW43" s="56">
        <f t="shared" si="8"/>
        <v>30</v>
      </c>
      <c r="AX43" s="56">
        <f t="shared" si="9"/>
        <v>93.333333333333329</v>
      </c>
      <c r="AY43" s="56">
        <f t="shared" si="10"/>
        <v>28</v>
      </c>
      <c r="AZ43" s="56">
        <f t="shared" si="15"/>
        <v>30</v>
      </c>
      <c r="BA43" s="56">
        <f t="shared" si="3"/>
        <v>93.333333333333329</v>
      </c>
      <c r="BB43" s="56">
        <f t="shared" si="16"/>
        <v>28</v>
      </c>
      <c r="BC43" s="56">
        <f t="shared" si="11"/>
        <v>30</v>
      </c>
      <c r="BD43" s="56">
        <f t="shared" si="12"/>
        <v>93.333333333333329</v>
      </c>
      <c r="BE43" s="56">
        <f>IF($D$8="CO6",SUM(D43),)+IF($E$8="CO6",SUM(E43),)+IF($F$8="CO6",SUM(F43),)+IF($G$8="CO6",SUM(G43),)+IF($H$8="CO6",SUM(H43),)+IF($I$8="CO6",SUM(I43),)+IF($J$8="CO6",SUM(J43),)+IF($K$8="CO6",SUM(K43),)+IF($L$8="CO6",SUM(L43),)+IF($M$8="CO6",SUM(M43),)+IF($N$8="CO6",SUM(N43),)+IF($O$8="CO6",SUM(O43),)+IF($P$8="CO6",SUM(P43),)+IF($Q$8="CO6",SUM(Q43),)+IF($R$8="CO6",SUM(R43),)+IF($S$8="CO6",SUM(S43),)+IF($T$8="CO6",SUM(V43),)+IF($U$8="CO6",SUM(W43),)+IF($V$8="CO6",SUM(X43),)+IF($W$8="CO6",SUM(#REF!),)+IF($X$8="CO6",SUM(#REF!),)+IF($Y$8="CO6",SUM(Y43),)+IF($Z$8="CO6",SUM(Z43),)+IF($AA$8="CO6",SUM(AA43),)+IF($AB$8="CO6",SUM(AB43),)+IF($AC$8="CO6",SUM(AC43),)+IF($AD$8="CO6",SUM(AE43),)+IF($AE$8="CO6",SUM(AF43),)+IF($AF$8="CO6",SUM(AH43),)+IF($AG$8="CO6",SUM(AI43),)+IF($AH$8="CO6",SUM(AJ43),)+IF($AI$8="CO6",SUM(#REF!),)+IF($AJ$8="CO6",SUM(#REF!),)+IF($AK$8="CO6",SUM(AK43),)+IF($AL$8="CO6",SUM(AL43),)+IF($AM$8="CO6",SUM(AM43),)+IF($AN$8="CO6",SUM(AN43),)</f>
        <v>0</v>
      </c>
      <c r="BF43" s="61">
        <f>IF($D$8="CO6",SUMIF($D43,"&gt;0",$D$10),)+IF($E$8="CO6",SUMIF($E43,"&gt;0",$E$10),)+IF($F$8="CO6",SUMIF($F43,"&gt;0",$F$10),)+IF($G$8="CO6",SUMIF($G43,"&gt;0",$G$10),)+IF($H$8="CO6",SUMIF($H43,"&gt;0",$H$10),)+IF($I$8="CO6",SUMIF($I43,"&gt;0",$I$10),)+IF($J$8="CO6",SUMIF($J43,"&gt;0",$J$10),)+IF($K$8="CO6",SUMIF($K43,"&gt;0",$K$10),)+IF($L$8="CO6",SUMIF($L43,"&gt;0",$L$10),)+IF($M$8="CO6",SUMIF($M43,"&gt;0",$M$10),)+IF($N$8="CO6",SUMIF($N43,"&gt;0",$N$10),)+IF($O$8="CO6",SUMIF($O43,"&gt;0",$O$10),)+IF($P$8="CO6",SUMIF($P43,"&gt;0",$P$10),)+IF($Q$8="CO6",SUMIF($Q43,"&gt;0",$Q$10),)+IF($R$8="CO6",SUMIF($R43,"&gt;0",$R$10),)+IF($S$8="CO6",SUMIF($S43,"&gt;0",$S$10),)+IF($T$8="CO6",SUMIF($V43,"&gt;0",$T$10),)+IF($U$8="CO6",SUMIF($W43,"&gt;0",$U$10),)+IF($V$8="CO6",SUMIF($X43,"&gt;0",$V$10),)+IF($W$8="CO6",SUMIF(#REF!,"&gt;0",$W$10),)+IF($X$8="CO6",SUMIF(#REF!,"&gt;0",$X$10),)+IF($Y$8="CO6",SUMIF($Y43,"&gt;0",$Y$10),)+IF($Z$8="CO6",SUMIF($Z43,"&gt;0",$Z$10),)+IF($AA$8="CO6",SUMIF($AA43,"&gt;0",$AA$10),)+IF($AB$8="CO6",SUMIF($AB43,"&gt;0",$AB$10),)+IF($AC$8="CO6",SUMIF($AC43,"&gt;0",$AC$10),)+IF($AD$8="CO6",SUMIF($AE43,"&gt;0",$AD$10),)+IF($AE$8="CO6",SUMIF($AF43,"&gt;0",$AE$10),)+IF($AF$8="CO6",SUMIF($AH43,"&gt;0",$AF$10),)+IF($AG$8="CO6",SUMIF($AI43,"&gt;0",$AG$10),)+IF($AH$8="CO6",SUMIF($AJ43,"&gt;0",$AH$10),)+IF($AI$8="CO6",SUMIF(#REF!,"&gt;0",$AI$10),)+IF($AJ$8="CO6",SUMIF(#REF!,"&gt;0",$AJ$10),)+IF($AK$8="CO6",SUMIF($AK43,"&gt;0",$AK$10),)+IF($AL$8="CO6",SUMIF($AL43,"&gt;0",$AL$10),)+IF($AM$8="CO6",SUMIF($AM43,"&gt;0",$AM$10),)</f>
        <v>0</v>
      </c>
      <c r="BG43" s="62" t="str">
        <f t="shared" si="13"/>
        <v xml:space="preserve"> </v>
      </c>
      <c r="BH43" s="5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82" ht="21.75" customHeight="1">
      <c r="A44" s="13">
        <v>34</v>
      </c>
      <c r="B44" s="22" t="s">
        <v>95</v>
      </c>
      <c r="C44" s="14" t="s">
        <v>97</v>
      </c>
      <c r="D44" s="19">
        <v>7</v>
      </c>
      <c r="E44" s="19">
        <v>8</v>
      </c>
      <c r="F44" s="19">
        <v>6</v>
      </c>
      <c r="G44" s="20"/>
      <c r="H44" s="21"/>
      <c r="I44" s="16"/>
      <c r="J44" s="32">
        <v>7</v>
      </c>
      <c r="K44" s="19">
        <v>7</v>
      </c>
      <c r="L44" s="33"/>
      <c r="M44" s="33"/>
      <c r="N44" s="33"/>
      <c r="O44" s="34"/>
      <c r="P44" s="31">
        <v>8</v>
      </c>
      <c r="Q44" s="33">
        <v>8</v>
      </c>
      <c r="R44" s="33"/>
      <c r="S44" s="33"/>
      <c r="V44" s="33">
        <v>8</v>
      </c>
      <c r="W44" s="33">
        <v>9</v>
      </c>
      <c r="X44" s="33">
        <v>8</v>
      </c>
      <c r="Y44" s="33"/>
      <c r="Z44" s="33"/>
      <c r="AA44" s="34"/>
      <c r="AB44" s="31"/>
      <c r="AC44" s="33"/>
      <c r="AE44" s="33">
        <v>8</v>
      </c>
      <c r="AF44" s="33">
        <v>8</v>
      </c>
      <c r="AH44" s="33">
        <v>8</v>
      </c>
      <c r="AI44" s="33">
        <v>8</v>
      </c>
      <c r="AJ44" s="33">
        <v>7</v>
      </c>
      <c r="AK44" s="47"/>
      <c r="AL44" s="47"/>
      <c r="AM44" s="47"/>
      <c r="AN44" s="48">
        <v>10</v>
      </c>
      <c r="AO44" s="185">
        <v>20</v>
      </c>
      <c r="AP44" s="55">
        <f>IF($D$8="CO1",SUM(D44),)+IF($E$8="CO1",SUM(E44),)+IF($F$8="CO1",SUM(F44),)+IF($G$8="CO1",SUM(G44),)+IF($H$8="CO1",SUM(H44),)+IF($I$8="CO1",SUM(I44),)+IF($J$8="CO1",SUM(J44),)+IF($K$8="CO1",SUM(K44),)+IF($L$8="CO1",SUM(L44),)+IF($M$8="CO1",SUM(M44),)+IF($N$8="CO1",SUM(N44),)+IF($O$8="CO1",SUM(O44),)+IF($P$8="CO1",SUM(P44),)+IF($Q$8="CO1",SUM(Q44),)+IF($R$8="CO1",SUM(R44),)+IF($S$8="CO1",SUM(S44),)+IF($T$8="CO1",SUM(V44),)+IF($U$8="CO1",SUM(W44),)+IF($V$8="CO1",SUM(X44),)+IF($W$8="CO1",SUM(#REF!),)+IF($X$8="CO1",SUM(#REF!),)+IF($Y$8="CO1",SUM(Y44),)+IF($Z$8="CO1",SUM(Z44),)+IF($AA$8="CO1",SUM(AA44),)+IF($AB$8="CO1",SUM(AB44),)+IF($AC$8="CO1",SUM(AC44),)+IF($AD$8="CO1",SUM(AE44),)+IF($AE$8="CO1",SUM(AF44),)+IF($AF$8="CO1",SUM(AH44),)+IF($AG$8="CO1",SUM(AI44),)+IF($AH$8="CO1",SUM(AJ44),)+IF($AI$8="CO1",SUM(#REF!),)+IF($AJ$8="CO1",SUM(#REF!),)+IF($AK$8="CO1",SUM(AK44),)+IF($AL$8="CO1",SUM(AL44),)+IF($AM$8="CO1",SUM(AM44),)+IF($AN$8="CO1",SUM(AN44),)</f>
        <v>21</v>
      </c>
      <c r="AQ44" s="56">
        <f>IF($D$8="CO1",SUMIF($D44,"&gt;0",$D$10),)+IF($E$8="CO1",SUMIF($E44,"&gt;0",$E$10),)+IF($F$8="CO1",SUMIF($F44,"&gt;0",$F$10),)+IF($G$8="CO1",SUMIF($G44,"&gt;0",$G$10),)+IF($H$8="CO1",SUMIF($H44,"&gt;0",$H$10),)+IF($I$8="CO1",SUMIF($I44,"&gt;0",$I$10),)+IF($J$8="CO1",SUMIF($J44,"&gt;0",$J$10),)+IF($K$8="CO1",SUMIF($K44,"&gt;0",$K$10),)+IF($L$8="CO1",SUMIF($L44,"&gt;0",$L$10),)+IF($M$8="CO1",SUMIF($M44,"&gt;0",$M$10),)+IF($N$8="CO1",SUMIF($N44,"&gt;0",$N$10),)+IF($O$8="CO1",SUMIF($O44,"&gt;0",$O$10),)+IF($P$8="CO1",SUMIF($P44,"&gt;0",$P$10),)+IF($Q$8="CO1",SUMIF($Q44,"&gt;0",$Q$10),)+IF($R$8="CO1",SUMIF($R44,"&gt;0",$R$10),)+IF($S$8="CO1",SUMIF($S44,"&gt;0",$S$10),)+IF($T$8="CO1",SUMIF($V44,"&gt;0",$T$10),)+IF($U$8="CO1",SUMIF($W44,"&gt;0",$U$10),)+IF($V$8="CO1",SUMIF($X44,"&gt;0",$V$10),)+IF($W$8="CO1",SUMIF(#REF!,"&gt;0",$W$10),)+IF($X$8="CO1",SUMIF(#REF!,"&gt;0",$X$10),)+IF($Y$8="CO1",SUMIF($Y44,"&gt;0",$Y$10),)+IF($Z$8="CO1",SUMIF($Z44,"&gt;0",$Z$10),)+IF($AA$8="CO1",SUMIF($AA44,"&gt;0",$AA$10),)+IF($AB$8="CO1",SUMIF($AB44,"&gt;0",$AB$10),)+IF($AC$8="CO1",SUMIF($AC44,"&gt;0",$AC$10),)+IF($AD$8="CO1",SUMIF($AE44,"&gt;0",$AD$10),)+IF($AE$8="CO1",SUMIF($AF44,"&gt;0",$AE$10),)+IF($AF$8="CO1",SUMIF($AH44,"&gt;0",$AF$10),)+IF($AG$8="CO1",SUMIF($AI44,"&gt;0",$AG$10),)+IF($AH$8="CO1",SUMIF($AJ44,"&gt;0",$AH$10),)+IF($AI$8="CO1",SUMIF(#REF!,"&gt;0",$AI$10),)+IF($AJ$8="CO1",SUMIF(#REF!,"&gt;0",$AJ$10),)+IF($AK$8="CO1",SUMIF($AK44,"&gt;0",$AK$10),)+IF($AL$8="CO1",SUMIF($AL44,"&gt;0",$AL$10),)+IF($AM$8="CO1",SUMIF($AM44,"&gt;0",$AM$10),)</f>
        <v>30</v>
      </c>
      <c r="AR44" s="56">
        <f t="shared" si="1"/>
        <v>70</v>
      </c>
      <c r="AS44" s="56">
        <f t="shared" si="4"/>
        <v>22</v>
      </c>
      <c r="AT44" s="56">
        <f t="shared" si="5"/>
        <v>30</v>
      </c>
      <c r="AU44" s="56">
        <f t="shared" si="6"/>
        <v>73.333333333333329</v>
      </c>
      <c r="AV44" s="56">
        <f t="shared" si="7"/>
        <v>25</v>
      </c>
      <c r="AW44" s="56">
        <f t="shared" si="8"/>
        <v>30</v>
      </c>
      <c r="AX44" s="56">
        <f t="shared" si="9"/>
        <v>83.333333333333343</v>
      </c>
      <c r="AY44" s="56">
        <f t="shared" si="10"/>
        <v>24</v>
      </c>
      <c r="AZ44" s="56">
        <f t="shared" si="15"/>
        <v>30</v>
      </c>
      <c r="BA44" s="56">
        <f t="shared" si="3"/>
        <v>80</v>
      </c>
      <c r="BB44" s="56">
        <f t="shared" si="16"/>
        <v>23</v>
      </c>
      <c r="BC44" s="56">
        <f t="shared" si="11"/>
        <v>30</v>
      </c>
      <c r="BD44" s="56">
        <f t="shared" si="12"/>
        <v>76.666666666666671</v>
      </c>
      <c r="BE44" s="56">
        <f>IF($D$8="CO6",SUM(D44),)+IF($E$8="CO6",SUM(E44),)+IF($F$8="CO6",SUM(F44),)+IF($G$8="CO6",SUM(G44),)+IF($H$8="CO6",SUM(H44),)+IF($I$8="CO6",SUM(I44),)+IF($J$8="CO6",SUM(J44),)+IF($K$8="CO6",SUM(K44),)+IF($L$8="CO6",SUM(L44),)+IF($M$8="CO6",SUM(M44),)+IF($N$8="CO6",SUM(N44),)+IF($O$8="CO6",SUM(O44),)+IF($P$8="CO6",SUM(P44),)+IF($Q$8="CO6",SUM(Q44),)+IF($R$8="CO6",SUM(R44),)+IF($S$8="CO6",SUM(S44),)+IF($T$8="CO6",SUM(V44),)+IF($U$8="CO6",SUM(W44),)+IF($V$8="CO6",SUM(X44),)+IF($W$8="CO6",SUM(#REF!),)+IF($X$8="CO6",SUM(#REF!),)+IF($Y$8="CO6",SUM(Y44),)+IF($Z$8="CO6",SUM(Z44),)+IF($AA$8="CO6",SUM(AA44),)+IF($AB$8="CO6",SUM(AB44),)+IF($AC$8="CO6",SUM(AC44),)+IF($AD$8="CO6",SUM(AE44),)+IF($AE$8="CO6",SUM(AF44),)+IF($AF$8="CO6",SUM(AH44),)+IF($AG$8="CO6",SUM(AI44),)+IF($AH$8="CO6",SUM(AJ44),)+IF($AI$8="CO6",SUM(#REF!),)+IF($AJ$8="CO6",SUM(#REF!),)+IF($AK$8="CO6",SUM(AK44),)+IF($AL$8="CO6",SUM(AL44),)+IF($AM$8="CO6",SUM(AM44),)+IF($AN$8="CO6",SUM(AN44),)</f>
        <v>0</v>
      </c>
      <c r="BF44" s="61">
        <f>IF($D$8="CO6",SUMIF($D44,"&gt;0",$D$10),)+IF($E$8="CO6",SUMIF($E44,"&gt;0",$E$10),)+IF($F$8="CO6",SUMIF($F44,"&gt;0",$F$10),)+IF($G$8="CO6",SUMIF($G44,"&gt;0",$G$10),)+IF($H$8="CO6",SUMIF($H44,"&gt;0",$H$10),)+IF($I$8="CO6",SUMIF($I44,"&gt;0",$I$10),)+IF($J$8="CO6",SUMIF($J44,"&gt;0",$J$10),)+IF($K$8="CO6",SUMIF($K44,"&gt;0",$K$10),)+IF($L$8="CO6",SUMIF($L44,"&gt;0",$L$10),)+IF($M$8="CO6",SUMIF($M44,"&gt;0",$M$10),)+IF($N$8="CO6",SUMIF($N44,"&gt;0",$N$10),)+IF($O$8="CO6",SUMIF($O44,"&gt;0",$O$10),)+IF($P$8="CO6",SUMIF($P44,"&gt;0",$P$10),)+IF($Q$8="CO6",SUMIF($Q44,"&gt;0",$Q$10),)+IF($R$8="CO6",SUMIF($R44,"&gt;0",$R$10),)+IF($S$8="CO6",SUMIF($S44,"&gt;0",$S$10),)+IF($T$8="CO6",SUMIF($V44,"&gt;0",$T$10),)+IF($U$8="CO6",SUMIF($W44,"&gt;0",$U$10),)+IF($V$8="CO6",SUMIF($X44,"&gt;0",$V$10),)+IF($W$8="CO6",SUMIF(#REF!,"&gt;0",$W$10),)+IF($X$8="CO6",SUMIF(#REF!,"&gt;0",$X$10),)+IF($Y$8="CO6",SUMIF($Y44,"&gt;0",$Y$10),)+IF($Z$8="CO6",SUMIF($Z44,"&gt;0",$Z$10),)+IF($AA$8="CO6",SUMIF($AA44,"&gt;0",$AA$10),)+IF($AB$8="CO6",SUMIF($AB44,"&gt;0",$AB$10),)+IF($AC$8="CO6",SUMIF($AC44,"&gt;0",$AC$10),)+IF($AD$8="CO6",SUMIF($AE44,"&gt;0",$AD$10),)+IF($AE$8="CO6",SUMIF($AF44,"&gt;0",$AE$10),)+IF($AF$8="CO6",SUMIF($AH44,"&gt;0",$AF$10),)+IF($AG$8="CO6",SUMIF($AI44,"&gt;0",$AG$10),)+IF($AH$8="CO6",SUMIF($AJ44,"&gt;0",$AH$10),)+IF($AI$8="CO6",SUMIF(#REF!,"&gt;0",$AI$10),)+IF($AJ$8="CO6",SUMIF(#REF!,"&gt;0",$AJ$10),)+IF($AK$8="CO6",SUMIF($AK44,"&gt;0",$AK$10),)+IF($AL$8="CO6",SUMIF($AL44,"&gt;0",$AL$10),)+IF($AM$8="CO6",SUMIF($AM44,"&gt;0",$AM$10),)</f>
        <v>0</v>
      </c>
      <c r="BG44" s="62" t="str">
        <f t="shared" si="13"/>
        <v xml:space="preserve"> </v>
      </c>
      <c r="BH44" s="5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</row>
    <row r="45" spans="1:82" ht="15">
      <c r="A45" s="17">
        <v>35</v>
      </c>
      <c r="B45" s="22" t="s">
        <v>98</v>
      </c>
      <c r="C45" s="14" t="s">
        <v>99</v>
      </c>
      <c r="D45" s="19">
        <v>9</v>
      </c>
      <c r="E45" s="19">
        <v>9</v>
      </c>
      <c r="F45" s="19">
        <v>9</v>
      </c>
      <c r="G45" s="20"/>
      <c r="H45" s="21"/>
      <c r="I45" s="16"/>
      <c r="J45" s="32">
        <v>9</v>
      </c>
      <c r="K45" s="19">
        <v>9</v>
      </c>
      <c r="L45" s="33"/>
      <c r="M45" s="32"/>
      <c r="N45" s="19"/>
      <c r="O45" s="33"/>
      <c r="P45" s="31">
        <v>9</v>
      </c>
      <c r="Q45" s="33">
        <v>9</v>
      </c>
      <c r="R45" s="33"/>
      <c r="S45" s="33"/>
      <c r="V45" s="33">
        <v>8</v>
      </c>
      <c r="W45" s="33">
        <v>9</v>
      </c>
      <c r="X45" s="33">
        <v>9</v>
      </c>
      <c r="Y45" s="33"/>
      <c r="Z45" s="33"/>
      <c r="AA45" s="34"/>
      <c r="AB45" s="31"/>
      <c r="AC45" s="33"/>
      <c r="AE45" s="33">
        <v>9</v>
      </c>
      <c r="AF45" s="33">
        <v>8</v>
      </c>
      <c r="AH45" s="33">
        <v>9</v>
      </c>
      <c r="AI45" s="33">
        <v>9</v>
      </c>
      <c r="AJ45" s="33">
        <v>9</v>
      </c>
      <c r="AK45" s="47"/>
      <c r="AL45" s="47"/>
      <c r="AM45" s="47"/>
      <c r="AN45" s="48">
        <v>10</v>
      </c>
      <c r="AO45" s="185">
        <v>27</v>
      </c>
      <c r="AP45" s="55">
        <f>IF($D$8="CO1",SUM(D45),)+IF($E$8="CO1",SUM(E45),)+IF($F$8="CO1",SUM(F45),)+IF($G$8="CO1",SUM(G45),)+IF($H$8="CO1",SUM(H45),)+IF($I$8="CO1",SUM(I45),)+IF($J$8="CO1",SUM(J45),)+IF($K$8="CO1",SUM(K45),)+IF($L$8="CO1",SUM(L45),)+IF($M$8="CO1",SUM(M45),)+IF($N$8="CO1",SUM(N45),)+IF($O$8="CO1",SUM(O45),)+IF($P$8="CO1",SUM(P45),)+IF($Q$8="CO1",SUM(Q45),)+IF($R$8="CO1",SUM(R45),)+IF($S$8="CO1",SUM(S45),)+IF($T$8="CO1",SUM(V45),)+IF($U$8="CO1",SUM(W45),)+IF($V$8="CO1",SUM(X45),)+IF($W$8="CO1",SUM(#REF!),)+IF($X$8="CO1",SUM(#REF!),)+IF($Y$8="CO1",SUM(Y45),)+IF($Z$8="CO1",SUM(Z45),)+IF($AA$8="CO1",SUM(AA45),)+IF($AB$8="CO1",SUM(AB45),)+IF($AC$8="CO1",SUM(AC45),)+IF($AD$8="CO1",SUM(AE45),)+IF($AE$8="CO1",SUM(AF45),)+IF($AF$8="CO1",SUM(AH45),)+IF($AG$8="CO1",SUM(AI45),)+IF($AH$8="CO1",SUM(AJ45),)+IF($AI$8="CO1",SUM(#REF!),)+IF($AJ$8="CO1",SUM(#REF!),)+IF($AK$8="CO1",SUM(AK45),)+IF($AL$8="CO1",SUM(AL45),)+IF($AM$8="CO1",SUM(AM45),)+IF($AN$8="CO1",SUM(AN45),)</f>
        <v>27</v>
      </c>
      <c r="AQ45" s="56">
        <f>IF($D$8="CO1",SUMIF($D45,"&gt;0",$D$10),)+IF($E$8="CO1",SUMIF($E45,"&gt;0",$E$10),)+IF($F$8="CO1",SUMIF($F45,"&gt;0",$F$10),)+IF($G$8="CO1",SUMIF($G45,"&gt;0",$G$10),)+IF($H$8="CO1",SUMIF($H45,"&gt;0",$H$10),)+IF($I$8="CO1",SUMIF($I45,"&gt;0",$I$10),)+IF($J$8="CO1",SUMIF($J45,"&gt;0",$J$10),)+IF($K$8="CO1",SUMIF($K45,"&gt;0",$K$10),)+IF($L$8="CO1",SUMIF($L45,"&gt;0",$L$10),)+IF($M$8="CO1",SUMIF($M45,"&gt;0",$M$10),)+IF($N$8="CO1",SUMIF($N45,"&gt;0",$N$10),)+IF($O$8="CO1",SUMIF($O45,"&gt;0",$O$10),)+IF($P$8="CO1",SUMIF($P45,"&gt;0",$P$10),)+IF($Q$8="CO1",SUMIF($Q45,"&gt;0",$Q$10),)+IF($R$8="CO1",SUMIF($R45,"&gt;0",$R$10),)+IF($S$8="CO1",SUMIF($S45,"&gt;0",$S$10),)+IF($T$8="CO1",SUMIF($V45,"&gt;0",$T$10),)+IF($U$8="CO1",SUMIF($W45,"&gt;0",$U$10),)+IF($V$8="CO1",SUMIF($X45,"&gt;0",$V$10),)+IF($W$8="CO1",SUMIF(#REF!,"&gt;0",$W$10),)+IF($X$8="CO1",SUMIF(#REF!,"&gt;0",$X$10),)+IF($Y$8="CO1",SUMIF($Y45,"&gt;0",$Y$10),)+IF($Z$8="CO1",SUMIF($Z45,"&gt;0",$Z$10),)+IF($AA$8="CO1",SUMIF($AA45,"&gt;0",$AA$10),)+IF($AB$8="CO1",SUMIF($AB45,"&gt;0",$AB$10),)+IF($AC$8="CO1",SUMIF($AC45,"&gt;0",$AC$10),)+IF($AD$8="CO1",SUMIF($AE45,"&gt;0",$AD$10),)+IF($AE$8="CO1",SUMIF($AF45,"&gt;0",$AE$10),)+IF($AF$8="CO1",SUMIF($AH45,"&gt;0",$AF$10),)+IF($AG$8="CO1",SUMIF($AI45,"&gt;0",$AG$10),)+IF($AH$8="CO1",SUMIF($AJ45,"&gt;0",$AH$10),)+IF($AI$8="CO1",SUMIF(#REF!,"&gt;0",$AI$10),)+IF($AJ$8="CO1",SUMIF(#REF!,"&gt;0",$AJ$10),)+IF($AK$8="CO1",SUMIF($AK45,"&gt;0",$AK$10),)+IF($AL$8="CO1",SUMIF($AL45,"&gt;0",$AL$10),)+IF($AM$8="CO1",SUMIF($AM45,"&gt;0",$AM$10),)</f>
        <v>30</v>
      </c>
      <c r="AR45" s="56">
        <f t="shared" si="1"/>
        <v>90</v>
      </c>
      <c r="AS45" s="56">
        <f t="shared" si="4"/>
        <v>27</v>
      </c>
      <c r="AT45" s="56">
        <f t="shared" si="5"/>
        <v>30</v>
      </c>
      <c r="AU45" s="56">
        <f t="shared" si="6"/>
        <v>90</v>
      </c>
      <c r="AV45" s="56">
        <f t="shared" si="7"/>
        <v>26</v>
      </c>
      <c r="AW45" s="56">
        <f t="shared" si="8"/>
        <v>30</v>
      </c>
      <c r="AX45" s="56">
        <f t="shared" si="9"/>
        <v>86.666666666666671</v>
      </c>
      <c r="AY45" s="56">
        <f t="shared" si="10"/>
        <v>26</v>
      </c>
      <c r="AZ45" s="56">
        <f t="shared" si="15"/>
        <v>30</v>
      </c>
      <c r="BA45" s="56">
        <f t="shared" si="3"/>
        <v>86.666666666666671</v>
      </c>
      <c r="BB45" s="56">
        <f t="shared" si="16"/>
        <v>27</v>
      </c>
      <c r="BC45" s="56">
        <f t="shared" si="11"/>
        <v>30</v>
      </c>
      <c r="BD45" s="56">
        <f t="shared" si="12"/>
        <v>90</v>
      </c>
      <c r="BE45" s="56">
        <f>IF($D$8="CO6",SUM(D45),)+IF($E$8="CO6",SUM(E45),)+IF($F$8="CO6",SUM(F45),)+IF($G$8="CO6",SUM(G45),)+IF($H$8="CO6",SUM(H45),)+IF($I$8="CO6",SUM(I45),)+IF($J$8="CO6",SUM(J45),)+IF($K$8="CO6",SUM(K45),)+IF($L$8="CO6",SUM(L45),)+IF($M$8="CO6",SUM(M45),)+IF($N$8="CO6",SUM(N45),)+IF($O$8="CO6",SUM(O45),)+IF($P$8="CO6",SUM(P45),)+IF($Q$8="CO6",SUM(Q45),)+IF($R$8="CO6",SUM(R45),)+IF($S$8="CO6",SUM(S45),)+IF($T$8="CO6",SUM(V45),)+IF($U$8="CO6",SUM(W45),)+IF($V$8="CO6",SUM(X45),)+IF($W$8="CO6",SUM(#REF!),)+IF($X$8="CO6",SUM(#REF!),)+IF($Y$8="CO6",SUM(Y45),)+IF($Z$8="CO6",SUM(Z45),)+IF($AA$8="CO6",SUM(AA45),)+IF($AB$8="CO6",SUM(AB45),)+IF($AC$8="CO6",SUM(AC45),)+IF($AD$8="CO6",SUM(AE45),)+IF($AE$8="CO6",SUM(AF45),)+IF($AF$8="CO6",SUM(AH45),)+IF($AG$8="CO6",SUM(AI45),)+IF($AH$8="CO6",SUM(AJ45),)+IF($AI$8="CO6",SUM(#REF!),)+IF($AJ$8="CO6",SUM(#REF!),)+IF($AK$8="CO6",SUM(AK45),)+IF($AL$8="CO6",SUM(AL45),)+IF($AM$8="CO6",SUM(AM45),)+IF($AN$8="CO6",SUM(AN45),)</f>
        <v>0</v>
      </c>
      <c r="BF45" s="61">
        <f>IF($D$8="CO6",SUMIF($D45,"&gt;0",$D$10),)+IF($E$8="CO6",SUMIF($E45,"&gt;0",$E$10),)+IF($F$8="CO6",SUMIF($F45,"&gt;0",$F$10),)+IF($G$8="CO6",SUMIF($G45,"&gt;0",$G$10),)+IF($H$8="CO6",SUMIF($H45,"&gt;0",$H$10),)+IF($I$8="CO6",SUMIF($I45,"&gt;0",$I$10),)+IF($J$8="CO6",SUMIF($J45,"&gt;0",$J$10),)+IF($K$8="CO6",SUMIF($K45,"&gt;0",$K$10),)+IF($L$8="CO6",SUMIF($L45,"&gt;0",$L$10),)+IF($M$8="CO6",SUMIF($M45,"&gt;0",$M$10),)+IF($N$8="CO6",SUMIF($N45,"&gt;0",$N$10),)+IF($O$8="CO6",SUMIF($O45,"&gt;0",$O$10),)+IF($P$8="CO6",SUMIF($P45,"&gt;0",$P$10),)+IF($Q$8="CO6",SUMIF($Q45,"&gt;0",$Q$10),)+IF($R$8="CO6",SUMIF($R45,"&gt;0",$R$10),)+IF($S$8="CO6",SUMIF($S45,"&gt;0",$S$10),)+IF($T$8="CO6",SUMIF($V45,"&gt;0",$T$10),)+IF($U$8="CO6",SUMIF($W45,"&gt;0",$U$10),)+IF($V$8="CO6",SUMIF($X45,"&gt;0",$V$10),)+IF($W$8="CO6",SUMIF(#REF!,"&gt;0",$W$10),)+IF($X$8="CO6",SUMIF(#REF!,"&gt;0",$X$10),)+IF($Y$8="CO6",SUMIF($Y45,"&gt;0",$Y$10),)+IF($Z$8="CO6",SUMIF($Z45,"&gt;0",$Z$10),)+IF($AA$8="CO6",SUMIF($AA45,"&gt;0",$AA$10),)+IF($AB$8="CO6",SUMIF($AB45,"&gt;0",$AB$10),)+IF($AC$8="CO6",SUMIF($AC45,"&gt;0",$AC$10),)+IF($AD$8="CO6",SUMIF($AE45,"&gt;0",$AD$10),)+IF($AE$8="CO6",SUMIF($AF45,"&gt;0",$AE$10),)+IF($AF$8="CO6",SUMIF($AH45,"&gt;0",$AF$10),)+IF($AG$8="CO6",SUMIF($AI45,"&gt;0",$AG$10),)+IF($AH$8="CO6",SUMIF($AJ45,"&gt;0",$AH$10),)+IF($AI$8="CO6",SUMIF(#REF!,"&gt;0",$AI$10),)+IF($AJ$8="CO6",SUMIF(#REF!,"&gt;0",$AJ$10),)+IF($AK$8="CO6",SUMIF($AK45,"&gt;0",$AK$10),)+IF($AL$8="CO6",SUMIF($AL45,"&gt;0",$AL$10),)+IF($AM$8="CO6",SUMIF($AM45,"&gt;0",$AM$10),)</f>
        <v>0</v>
      </c>
      <c r="BG45" s="62" t="str">
        <f t="shared" si="13"/>
        <v xml:space="preserve"> </v>
      </c>
      <c r="BH45" s="5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82" ht="15">
      <c r="A46" s="13">
        <v>36</v>
      </c>
      <c r="B46" s="22" t="s">
        <v>100</v>
      </c>
      <c r="C46" s="14" t="s">
        <v>101</v>
      </c>
      <c r="D46" s="19">
        <v>9</v>
      </c>
      <c r="E46" s="19">
        <v>9</v>
      </c>
      <c r="F46" s="19">
        <v>9</v>
      </c>
      <c r="G46" s="20"/>
      <c r="H46" s="21"/>
      <c r="I46" s="16"/>
      <c r="J46" s="32">
        <v>9</v>
      </c>
      <c r="K46" s="19">
        <v>9</v>
      </c>
      <c r="L46" s="33"/>
      <c r="M46" s="33"/>
      <c r="N46" s="33"/>
      <c r="O46" s="34"/>
      <c r="P46" s="31"/>
      <c r="Q46" s="33"/>
      <c r="S46" s="33">
        <v>8</v>
      </c>
      <c r="T46" s="37">
        <v>8</v>
      </c>
      <c r="V46" s="37">
        <v>8</v>
      </c>
      <c r="W46" s="37">
        <v>8</v>
      </c>
      <c r="X46" s="33">
        <v>8</v>
      </c>
      <c r="Y46" s="33"/>
      <c r="Z46" s="33"/>
      <c r="AA46" s="34"/>
      <c r="AB46" s="31"/>
      <c r="AC46" s="33"/>
      <c r="AE46" s="33">
        <v>8</v>
      </c>
      <c r="AF46" s="33">
        <v>9</v>
      </c>
      <c r="AH46" s="33">
        <v>8</v>
      </c>
      <c r="AI46" s="33">
        <v>9</v>
      </c>
      <c r="AJ46" s="33">
        <v>8</v>
      </c>
      <c r="AK46" s="47"/>
      <c r="AL46" s="47"/>
      <c r="AM46" s="47"/>
      <c r="AN46" s="48">
        <v>10</v>
      </c>
      <c r="AO46" s="185">
        <v>20</v>
      </c>
      <c r="AP46" s="55">
        <f>IF($D$8="CO1",SUM(D46),)+IF($E$8="CO1",SUM(E46),)+IF($F$8="CO1",SUM(F46),)+IF($G$8="CO1",SUM(G46),)+IF($H$8="CO1",SUM(H46),)+IF($I$8="CO1",SUM(I46),)+IF($J$8="CO1",SUM(J46),)+IF($K$8="CO1",SUM(K46),)+IF($L$8="CO1",SUM(L46),)+IF($M$8="CO1",SUM(M46),)+IF($N$8="CO1",SUM(N46),)+IF($O$8="CO1",SUM(O46),)+IF($P$8="CO1",SUM(P46),)+IF($Q$8="CO1",SUM(Q46),)+IF($R$8="CO1",SUM(S46),)+IF($S$8="CO1",SUM(T46),)+IF($T$8="CO1",SUM(V46),)+IF($U$8="CO1",SUM(W46),)+IF($V$8="CO1",SUM(X46),)+IF($W$8="CO1",SUM(#REF!),)+IF($X$8="CO1",SUM(#REF!),)+IF($Y$8="CO1",SUM(Y46),)+IF($Z$8="CO1",SUM(Z46),)+IF($AA$8="CO1",SUM(AA46),)+IF($AB$8="CO1",SUM(AB46),)+IF($AC$8="CO1",SUM(AC46),)+IF($AD$8="CO1",SUM(AE46),)+IF($AE$8="CO1",SUM(AF46),)+IF($AF$8="CO1",SUM(AH46),)+IF($AG$8="CO1",SUM(AI46),)+IF($AH$8="CO1",SUM(AJ46),)+IF($AI$8="CO1",SUM(#REF!),)+IF($AJ$8="CO1",SUM(#REF!),)+IF($AK$8="CO1",SUM(AK46),)+IF($AL$8="CO1",SUM(AL46),)+IF($AM$8="CO1",SUM(AM46),)+IF($AN$8="CO1",SUM(AN46),)</f>
        <v>27</v>
      </c>
      <c r="AQ46" s="56">
        <f>IF($D$8="CO1",SUMIF($D46,"&gt;0",$D$10),)+IF($E$8="CO1",SUMIF($E46,"&gt;0",$E$10),)+IF($F$8="CO1",SUMIF($F46,"&gt;0",$F$10),)+IF($G$8="CO1",SUMIF($G46,"&gt;0",$G$10),)+IF($H$8="CO1",SUMIF($H46,"&gt;0",$H$10),)+IF($I$8="CO1",SUMIF($I46,"&gt;0",$I$10),)+IF($J$8="CO1",SUMIF($J46,"&gt;0",$J$10),)+IF($K$8="CO1",SUMIF($K46,"&gt;0",$K$10),)+IF($L$8="CO1",SUMIF($L46,"&gt;0",$L$10),)+IF($M$8="CO1",SUMIF($M46,"&gt;0",$M$10),)+IF($N$8="CO1",SUMIF($N46,"&gt;0",$N$10),)+IF($O$8="CO1",SUMIF($O46,"&gt;0",$O$10),)+IF($P$8="CO1",SUMIF($P46,"&gt;0",$P$10),)+IF($Q$8="CO1",SUMIF($Q46,"&gt;0",$Q$10),)+IF($R$8="CO1",SUMIF($S46,"&gt;0",$R$10),)+IF($S$8="CO1",SUMIF($T46,"&gt;0",$S$10),)+IF($T$8="CO1",SUMIF($V46,"&gt;0",$T$10),)+IF($U$8="CO1",SUMIF($W46,"&gt;0",$U$10),)+IF($V$8="CO1",SUMIF($X46,"&gt;0",$V$10),)+IF($W$8="CO1",SUMIF(#REF!,"&gt;0",$W$10),)+IF($X$8="CO1",SUMIF(#REF!,"&gt;0",$X$10),)+IF($Y$8="CO1",SUMIF($Y46,"&gt;0",$Y$10),)+IF($Z$8="CO1",SUMIF($Z46,"&gt;0",$Z$10),)+IF($AA$8="CO1",SUMIF($AA46,"&gt;0",$AA$10),)+IF($AB$8="CO1",SUMIF($AB46,"&gt;0",$AB$10),)+IF($AC$8="CO1",SUMIF($AC46,"&gt;0",$AC$10),)+IF($AD$8="CO1",SUMIF($AE46,"&gt;0",$AD$10),)+IF($AE$8="CO1",SUMIF($AF46,"&gt;0",$AE$10),)+IF($AF$8="CO1",SUMIF($AH46,"&gt;0",$AF$10),)+IF($AG$8="CO1",SUMIF($AI46,"&gt;0",$AG$10),)+IF($AH$8="CO1",SUMIF($AJ46,"&gt;0",$AH$10),)+IF($AI$8="CO1",SUMIF(#REF!,"&gt;0",$AI$10),)+IF($AJ$8="CO1",SUMIF(#REF!,"&gt;0",$AJ$10),)+IF($AK$8="CO1",SUMIF($AK46,"&gt;0",$AK$10),)+IF($AL$8="CO1",SUMIF($AL46,"&gt;0",$AL$10),)+IF($AM$8="CO1",SUMIF($AM46,"&gt;0",$AM$10),)</f>
        <v>30</v>
      </c>
      <c r="AR46" s="56">
        <f t="shared" si="1"/>
        <v>90</v>
      </c>
      <c r="AS46" s="56">
        <f t="shared" si="4"/>
        <v>26</v>
      </c>
      <c r="AT46" s="56">
        <f t="shared" si="5"/>
        <v>30</v>
      </c>
      <c r="AU46" s="56">
        <f t="shared" si="6"/>
        <v>86.666666666666671</v>
      </c>
      <c r="AV46" s="56">
        <f t="shared" si="7"/>
        <v>24</v>
      </c>
      <c r="AW46" s="56">
        <f t="shared" si="8"/>
        <v>30</v>
      </c>
      <c r="AX46" s="56">
        <f t="shared" si="9"/>
        <v>80</v>
      </c>
      <c r="AY46" s="56">
        <f t="shared" si="10"/>
        <v>25</v>
      </c>
      <c r="AZ46" s="56">
        <f t="shared" si="15"/>
        <v>30</v>
      </c>
      <c r="BA46" s="56">
        <f t="shared" si="3"/>
        <v>83.333333333333343</v>
      </c>
      <c r="BB46" s="56">
        <f t="shared" si="16"/>
        <v>25</v>
      </c>
      <c r="BC46" s="56">
        <f t="shared" si="11"/>
        <v>30</v>
      </c>
      <c r="BD46" s="56">
        <f t="shared" si="12"/>
        <v>83.333333333333343</v>
      </c>
      <c r="BE46" s="56">
        <f>IF($D$8="CO6",SUM(D46),)+IF($E$8="CO6",SUM(E46),)+IF($F$8="CO6",SUM(F46),)+IF($G$8="CO6",SUM(G46),)+IF($H$8="CO6",SUM(H46),)+IF($I$8="CO6",SUM(I46),)+IF($J$8="CO6",SUM(J46),)+IF($K$8="CO6",SUM(K46),)+IF($L$8="CO6",SUM(L46),)+IF($M$8="CO6",SUM(M46),)+IF($N$8="CO6",SUM(N46),)+IF($O$8="CO6",SUM(O46),)+IF($P$8="CO6",SUM(P46),)+IF($Q$8="CO6",SUM(Q46),)+IF($R$8="CO6",SUM(S46),)+IF($S$8="CO6",SUM(T46),)+IF($T$8="CO6",SUM(V46),)+IF($U$8="CO6",SUM(W46),)+IF($V$8="CO6",SUM(X46),)+IF($W$8="CO6",SUM(#REF!),)+IF($X$8="CO6",SUM(#REF!),)+IF($Y$8="CO6",SUM(Y46),)+IF($Z$8="CO6",SUM(Z46),)+IF($AA$8="CO6",SUM(AA46),)+IF($AB$8="CO6",SUM(AB46),)+IF($AC$8="CO6",SUM(AC46),)+IF($AD$8="CO6",SUM(AE46),)+IF($AE$8="CO6",SUM(AF46),)+IF($AF$8="CO6",SUM(AH46),)+IF($AG$8="CO6",SUM(AI46),)+IF($AH$8="CO6",SUM(AJ46),)+IF($AI$8="CO6",SUM(#REF!),)+IF($AJ$8="CO6",SUM(#REF!),)+IF($AK$8="CO6",SUM(AK46),)+IF($AL$8="CO6",SUM(AL46),)+IF($AM$8="CO6",SUM(AM46),)+IF($AN$8="CO6",SUM(AN46),)</f>
        <v>0</v>
      </c>
      <c r="BF46" s="61">
        <f>IF($D$8="CO6",SUMIF($D46,"&gt;0",$D$10),)+IF($E$8="CO6",SUMIF($E46,"&gt;0",$E$10),)+IF($F$8="CO6",SUMIF($F46,"&gt;0",$F$10),)+IF($G$8="CO6",SUMIF($G46,"&gt;0",$G$10),)+IF($H$8="CO6",SUMIF($H46,"&gt;0",$H$10),)+IF($I$8="CO6",SUMIF($I46,"&gt;0",$I$10),)+IF($J$8="CO6",SUMIF($J46,"&gt;0",$J$10),)+IF($K$8="CO6",SUMIF($K46,"&gt;0",$K$10),)+IF($L$8="CO6",SUMIF($L46,"&gt;0",$L$10),)+IF($M$8="CO6",SUMIF($M46,"&gt;0",$M$10),)+IF($N$8="CO6",SUMIF($N46,"&gt;0",$N$10),)+IF($O$8="CO6",SUMIF($O46,"&gt;0",$O$10),)+IF($P$8="CO6",SUMIF($P46,"&gt;0",$P$10),)+IF($Q$8="CO6",SUMIF($Q46,"&gt;0",$Q$10),)+IF($R$8="CO6",SUMIF($S46,"&gt;0",$R$10),)+IF($S$8="CO6",SUMIF($T46,"&gt;0",$S$10),)+IF($T$8="CO6",SUMIF($V46,"&gt;0",$T$10),)+IF($U$8="CO6",SUMIF($W46,"&gt;0",$U$10),)+IF($V$8="CO6",SUMIF($X46,"&gt;0",$V$10),)+IF($W$8="CO6",SUMIF(#REF!,"&gt;0",$W$10),)+IF($X$8="CO6",SUMIF(#REF!,"&gt;0",$X$10),)+IF($Y$8="CO6",SUMIF($Y46,"&gt;0",$Y$10),)+IF($Z$8="CO6",SUMIF($Z46,"&gt;0",$Z$10),)+IF($AA$8="CO6",SUMIF($AA46,"&gt;0",$AA$10),)+IF($AB$8="CO6",SUMIF($AB46,"&gt;0",$AB$10),)+IF($AC$8="CO6",SUMIF($AC46,"&gt;0",$AC$10),)+IF($AD$8="CO6",SUMIF($AE46,"&gt;0",$AD$10),)+IF($AE$8="CO6",SUMIF($AF46,"&gt;0",$AE$10),)+IF($AF$8="CO6",SUMIF($AH46,"&gt;0",$AF$10),)+IF($AG$8="CO6",SUMIF($AI46,"&gt;0",$AG$10),)+IF($AH$8="CO6",SUMIF($AJ46,"&gt;0",$AH$10),)+IF($AI$8="CO6",SUMIF(#REF!,"&gt;0",$AI$10),)+IF($AJ$8="CO6",SUMIF(#REF!,"&gt;0",$AJ$10),)+IF($AK$8="CO6",SUMIF($AK46,"&gt;0",$AK$10),)+IF($AL$8="CO6",SUMIF($AL46,"&gt;0",$AL$10),)+IF($AM$8="CO6",SUMIF($AM46,"&gt;0",$AM$10),)</f>
        <v>0</v>
      </c>
      <c r="BG46" s="62" t="str">
        <f t="shared" si="13"/>
        <v xml:space="preserve"> </v>
      </c>
      <c r="BH46" s="5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82" ht="15">
      <c r="A47" s="13">
        <v>37</v>
      </c>
      <c r="B47" s="22" t="s">
        <v>102</v>
      </c>
      <c r="C47" s="14" t="s">
        <v>103</v>
      </c>
      <c r="D47" s="19">
        <v>9</v>
      </c>
      <c r="E47" s="19">
        <v>9</v>
      </c>
      <c r="F47" s="19">
        <v>9</v>
      </c>
      <c r="G47" s="20"/>
      <c r="H47" s="21"/>
      <c r="I47" s="16"/>
      <c r="J47" s="32">
        <v>9</v>
      </c>
      <c r="K47" s="19">
        <v>9</v>
      </c>
      <c r="L47" s="33"/>
      <c r="M47" s="33"/>
      <c r="N47" s="33"/>
      <c r="O47" s="34"/>
      <c r="P47" s="35">
        <v>8</v>
      </c>
      <c r="Q47" s="33">
        <v>9</v>
      </c>
      <c r="R47" s="38"/>
      <c r="S47" s="19"/>
      <c r="V47" s="19">
        <v>9</v>
      </c>
      <c r="W47" s="19">
        <v>8</v>
      </c>
      <c r="X47" s="33">
        <v>9</v>
      </c>
      <c r="Y47" s="33"/>
      <c r="Z47" s="33"/>
      <c r="AA47" s="34"/>
      <c r="AB47" s="31"/>
      <c r="AC47" s="33"/>
      <c r="AE47" s="33">
        <v>8</v>
      </c>
      <c r="AF47" s="33">
        <v>9</v>
      </c>
      <c r="AH47" s="33">
        <v>8</v>
      </c>
      <c r="AI47" s="33">
        <v>9</v>
      </c>
      <c r="AJ47" s="33">
        <v>8</v>
      </c>
      <c r="AK47" s="47"/>
      <c r="AL47" s="47"/>
      <c r="AM47" s="47"/>
      <c r="AN47" s="48">
        <v>10</v>
      </c>
      <c r="AO47" s="185">
        <v>31</v>
      </c>
      <c r="AP47" s="55">
        <f>IF($D$8="CO1",SUM(D47),)+IF($E$8="CO1",SUM(E47),)+IF($F$8="CO1",SUM(F47),)+IF($G$8="CO1",SUM(G47),)+IF($H$8="CO1",SUM(H47),)+IF($I$8="CO1",SUM(I47),)+IF($J$8="CO1",SUM(J47),)+IF($K$8="CO1",SUM(K47),)+IF($L$8="CO1",SUM(L47),)+IF($M$8="CO1",SUM(M47),)+IF($N$8="CO1",SUM(N47),)+IF($O$8="CO1",SUM(O47),)+IF($P$8="CO1",SUM(Q47),)+IF($Q$8="CO1",SUM(#REF!),)+IF($R$8="CO1",SUM(R47),)+IF($S$8="CO1",SUM(S47),)+IF($T$8="CO1",SUM(V47),)+IF($U$8="CO1",SUM(W47),)+IF($V$8="CO1",SUM(X47),)+IF($W$8="CO1",SUM(#REF!),)+IF($X$8="CO1",SUM(#REF!),)+IF($Y$8="CO1",SUM(Y47),)+IF($Z$8="CO1",SUM(Z47),)+IF($AA$8="CO1",SUM(AA47),)+IF($AB$8="CO1",SUM(AB47),)+IF($AC$8="CO1",SUM(AC47),)+IF($AD$8="CO1",SUM(AE47),)+IF($AE$8="CO1",SUM(AF47),)+IF($AF$8="CO1",SUM(AH47),)+IF($AG$8="CO1",SUM(AI47),)+IF($AH$8="CO1",SUM(AJ47),)+IF($AI$8="CO1",SUM(#REF!),)+IF($AJ$8="CO1",SUM(#REF!),)+IF($AK$8="CO1",SUM(AK47),)+IF($AL$8="CO1",SUM(AL47),)+IF($AM$8="CO1",SUM(AM47),)+IF($AN$8="CO1",SUM(AN47),)</f>
        <v>27</v>
      </c>
      <c r="AQ47" s="56">
        <f>IF($D$8="CO1",SUMIF($D47,"&gt;0",$D$10),)+IF($E$8="CO1",SUMIF($E47,"&gt;0",$E$10),)+IF($F$8="CO1",SUMIF($F47,"&gt;0",$F$10),)+IF($G$8="CO1",SUMIF($G47,"&gt;0",$G$10),)+IF($H$8="CO1",SUMIF($H47,"&gt;0",$H$10),)+IF($I$8="CO1",SUMIF($I47,"&gt;0",$I$10),)+IF($J$8="CO1",SUMIF($J47,"&gt;0",$J$10),)+IF($K$8="CO1",SUMIF($K47,"&gt;0",$K$10),)+IF($L$8="CO1",SUMIF($L47,"&gt;0",$L$10),)+IF($M$8="CO1",SUMIF($M47,"&gt;0",$M$10),)+IF($N$8="CO1",SUMIF($N47,"&gt;0",$N$10),)+IF($O$8="CO1",SUMIF($O47,"&gt;0",$O$10),)+IF($P$8="CO1",SUMIF($Q47,"&gt;0",$P$10),)+IF($Q$8="CO1",SUMIF(#REF!,"&gt;0",$Q$10),)+IF($R$8="CO1",SUMIF($R47,"&gt;0",$R$10),)+IF($S$8="CO1",SUMIF($S47,"&gt;0",$S$10),)+IF($T$8="CO1",SUMIF($V47,"&gt;0",$T$10),)+IF($U$8="CO1",SUMIF($W47,"&gt;0",$U$10),)+IF($V$8="CO1",SUMIF($X47,"&gt;0",$V$10),)+IF($W$8="CO1",SUMIF(#REF!,"&gt;0",$W$10),)+IF($X$8="CO1",SUMIF(#REF!,"&gt;0",$X$10),)+IF($Y$8="CO1",SUMIF($Y47,"&gt;0",$Y$10),)+IF($Z$8="CO1",SUMIF($Z47,"&gt;0",$Z$10),)+IF($AA$8="CO1",SUMIF($AA47,"&gt;0",$AA$10),)+IF($AB$8="CO1",SUMIF($AB47,"&gt;0",$AB$10),)+IF($AC$8="CO1",SUMIF($AC47,"&gt;0",$AC$10),)+IF($AD$8="CO1",SUMIF($AE47,"&gt;0",$AD$10),)+IF($AE$8="CO1",SUMIF($AF47,"&gt;0",$AE$10),)+IF($AF$8="CO1",SUMIF($AH47,"&gt;0",$AF$10),)+IF($AG$8="CO1",SUMIF($AI47,"&gt;0",$AG$10),)+IF($AH$8="CO1",SUMIF($AJ47,"&gt;0",$AH$10),)+IF($AI$8="CO1",SUMIF(#REF!,"&gt;0",$AI$10),)+IF($AJ$8="CO1",SUMIF(#REF!,"&gt;0",$AJ$10),)+IF($AK$8="CO1",SUMIF($AK47,"&gt;0",$AK$10),)+IF($AL$8="CO1",SUMIF($AL47,"&gt;0",$AL$10),)+IF($AM$8="CO1",SUMIF($AM47,"&gt;0",$AM$10),)</f>
        <v>30</v>
      </c>
      <c r="AR47" s="56">
        <f t="shared" si="1"/>
        <v>90</v>
      </c>
      <c r="AS47" s="56">
        <f t="shared" si="4"/>
        <v>26</v>
      </c>
      <c r="AT47" s="56">
        <f t="shared" si="5"/>
        <v>30</v>
      </c>
      <c r="AU47" s="56">
        <f t="shared" si="6"/>
        <v>86.666666666666671</v>
      </c>
      <c r="AV47" s="56">
        <f t="shared" si="7"/>
        <v>26</v>
      </c>
      <c r="AW47" s="56">
        <f t="shared" si="8"/>
        <v>30</v>
      </c>
      <c r="AX47" s="56">
        <f t="shared" si="9"/>
        <v>86.666666666666671</v>
      </c>
      <c r="AY47" s="56">
        <f t="shared" si="10"/>
        <v>26</v>
      </c>
      <c r="AZ47" s="56">
        <f t="shared" si="15"/>
        <v>30</v>
      </c>
      <c r="BA47" s="56">
        <f t="shared" si="3"/>
        <v>86.666666666666671</v>
      </c>
      <c r="BB47" s="56">
        <f t="shared" si="16"/>
        <v>25</v>
      </c>
      <c r="BC47" s="56">
        <f t="shared" si="11"/>
        <v>30</v>
      </c>
      <c r="BD47" s="56">
        <f t="shared" si="12"/>
        <v>83.333333333333343</v>
      </c>
      <c r="BE47" s="56">
        <f>IF($D$8="CO6",SUM(D47),)+IF($E$8="CO6",SUM(E47),)+IF($F$8="CO6",SUM(F47),)+IF($G$8="CO6",SUM(G47),)+IF($H$8="CO6",SUM(H47),)+IF($I$8="CO6",SUM(I47),)+IF($J$8="CO6",SUM(J47),)+IF($K$8="CO6",SUM(K47),)+IF($L$8="CO6",SUM(L47),)+IF($M$8="CO6",SUM(M47),)+IF($N$8="CO6",SUM(N47),)+IF($O$8="CO6",SUM(O47),)+IF($P$8="CO6",SUM(Q47),)+IF($Q$8="CO6",SUM(#REF!),)+IF($R$8="CO6",SUM(R47),)+IF($S$8="CO6",SUM(S47),)+IF($T$8="CO6",SUM(V47),)+IF($U$8="CO6",SUM(W47),)+IF($V$8="CO6",SUM(X47),)+IF($W$8="CO6",SUM(#REF!),)+IF($X$8="CO6",SUM(#REF!),)+IF($Y$8="CO6",SUM(Y47),)+IF($Z$8="CO6",SUM(Z47),)+IF($AA$8="CO6",SUM(AA47),)+IF($AB$8="CO6",SUM(AB47),)+IF($AC$8="CO6",SUM(AC47),)+IF($AD$8="CO6",SUM(AE47),)+IF($AE$8="CO6",SUM(AF47),)+IF($AF$8="CO6",SUM(AH47),)+IF($AG$8="CO6",SUM(AI47),)+IF($AH$8="CO6",SUM(AJ47),)+IF($AI$8="CO6",SUM(#REF!),)+IF($AJ$8="CO6",SUM(#REF!),)+IF($AK$8="CO6",SUM(AK47),)+IF($AL$8="CO6",SUM(AL47),)+IF($AM$8="CO6",SUM(AM47),)+IF($AN$8="CO6",SUM(AN47),)</f>
        <v>0</v>
      </c>
      <c r="BF47" s="61">
        <f>IF($D$8="CO6",SUMIF($D47,"&gt;0",$D$10),)+IF($E$8="CO6",SUMIF($E47,"&gt;0",$E$10),)+IF($F$8="CO6",SUMIF($F47,"&gt;0",$F$10),)+IF($G$8="CO6",SUMIF($G47,"&gt;0",$G$10),)+IF($H$8="CO6",SUMIF($H47,"&gt;0",$H$10),)+IF($I$8="CO6",SUMIF($I47,"&gt;0",$I$10),)+IF($J$8="CO6",SUMIF($J47,"&gt;0",$J$10),)+IF($K$8="CO6",SUMIF($K47,"&gt;0",$K$10),)+IF($L$8="CO6",SUMIF($L47,"&gt;0",$L$10),)+IF($M$8="CO6",SUMIF($M47,"&gt;0",$M$10),)+IF($N$8="CO6",SUMIF($N47,"&gt;0",$N$10),)+IF($O$8="CO6",SUMIF($O47,"&gt;0",$O$10),)+IF($P$8="CO6",SUMIF($Q47,"&gt;0",$P$10),)+IF($Q$8="CO6",SUMIF(#REF!,"&gt;0",$Q$10),)+IF($R$8="CO6",SUMIF($R47,"&gt;0",$R$10),)+IF($S$8="CO6",SUMIF($S47,"&gt;0",$S$10),)+IF($T$8="CO6",SUMIF($V47,"&gt;0",$T$10),)+IF($U$8="CO6",SUMIF($W47,"&gt;0",$U$10),)+IF($V$8="CO6",SUMIF($X47,"&gt;0",$V$10),)+IF($W$8="CO6",SUMIF(#REF!,"&gt;0",$W$10),)+IF($X$8="CO6",SUMIF(#REF!,"&gt;0",$X$10),)+IF($Y$8="CO6",SUMIF($Y47,"&gt;0",$Y$10),)+IF($Z$8="CO6",SUMIF($Z47,"&gt;0",$Z$10),)+IF($AA$8="CO6",SUMIF($AA47,"&gt;0",$AA$10),)+IF($AB$8="CO6",SUMIF($AB47,"&gt;0",$AB$10),)+IF($AC$8="CO6",SUMIF($AC47,"&gt;0",$AC$10),)+IF($AD$8="CO6",SUMIF($AE47,"&gt;0",$AD$10),)+IF($AE$8="CO6",SUMIF($AF47,"&gt;0",$AE$10),)+IF($AF$8="CO6",SUMIF($AH47,"&gt;0",$AF$10),)+IF($AG$8="CO6",SUMIF($AI47,"&gt;0",$AG$10),)+IF($AH$8="CO6",SUMIF($AJ47,"&gt;0",$AH$10),)+IF($AI$8="CO6",SUMIF(#REF!,"&gt;0",$AI$10),)+IF($AJ$8="CO6",SUMIF(#REF!,"&gt;0",$AJ$10),)+IF($AK$8="CO6",SUMIF($AK47,"&gt;0",$AK$10),)+IF($AL$8="CO6",SUMIF($AL47,"&gt;0",$AL$10),)+IF($AM$8="CO6",SUMIF($AM47,"&gt;0",$AM$10),)</f>
        <v>0</v>
      </c>
      <c r="BG47" s="62" t="str">
        <f t="shared" si="13"/>
        <v xml:space="preserve"> </v>
      </c>
      <c r="BH47" s="5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82" ht="15">
      <c r="A48" s="17">
        <v>38</v>
      </c>
      <c r="B48" s="22" t="s">
        <v>104</v>
      </c>
      <c r="C48" s="14" t="s">
        <v>105</v>
      </c>
      <c r="D48" s="23">
        <v>8</v>
      </c>
      <c r="E48" s="23">
        <v>8</v>
      </c>
      <c r="F48" s="23">
        <v>8</v>
      </c>
      <c r="G48" s="20"/>
      <c r="H48" s="21"/>
      <c r="I48" s="16"/>
      <c r="J48" s="32">
        <v>8</v>
      </c>
      <c r="K48" s="19">
        <v>8</v>
      </c>
      <c r="L48" s="33"/>
      <c r="M48" s="33"/>
      <c r="N48" s="33"/>
      <c r="O48" s="34"/>
      <c r="P48" s="31">
        <v>8</v>
      </c>
      <c r="Q48" s="33">
        <v>8</v>
      </c>
      <c r="R48" s="33"/>
      <c r="S48" s="36"/>
      <c r="T48" s="36"/>
      <c r="U48" s="36"/>
      <c r="V48" s="33">
        <v>7</v>
      </c>
      <c r="W48" s="33">
        <v>8</v>
      </c>
      <c r="X48" s="33">
        <v>7</v>
      </c>
      <c r="AB48" s="31"/>
      <c r="AC48" s="33"/>
      <c r="AE48" s="33">
        <v>8</v>
      </c>
      <c r="AF48" s="33">
        <v>9</v>
      </c>
      <c r="AH48" s="33">
        <v>8</v>
      </c>
      <c r="AI48" s="33">
        <v>9</v>
      </c>
      <c r="AJ48" s="33">
        <v>8</v>
      </c>
      <c r="AK48" s="47"/>
      <c r="AL48" s="47"/>
      <c r="AM48" s="47"/>
      <c r="AN48" s="48">
        <v>10</v>
      </c>
      <c r="AO48" s="185">
        <v>24</v>
      </c>
      <c r="AP48" s="55">
        <f>IF($D$8="CO1",SUM(D48),)+IF($E$8="CO1",SUM(E48),)+IF($F$8="CO1",SUM(F48),)+IF($G$8="CO1",SUM(G48),)+IF($H$8="CO1",SUM(H48),)+IF($I$8="CO1",SUM(I48),)+IF($J$8="CO1",SUM(J48),)+IF($K$8="CO1",SUM(K48),)+IF($L$8="CO1",SUM(L48),)+IF($M$8="CO1",SUM(M48),)+IF($N$8="CO1",SUM(N48),)+IF($O$8="CO1",SUM(O48),)+IF($P$8="CO1",SUM(P48),)+IF($Q$8="CO1",SUM(Q48),)+IF($R$8="CO1",SUM(R48),)+IF($S$8="CO1",SUM(S48),)+IF($T$8="CO1",SUM(T48),)+IF($U$8="CO1",SUM(U48),)+IF($V$8="CO1",SUM(V48),)+IF($W$8="CO1",SUM(W48),)+IF($X$8="CO1",SUM(X48),)+IF($Y$8="CO1",SUM(Y49),)+IF($Z$8="CO1",SUM(Z49),)+IF($AA$8="CO1",SUM(AA49),)+IF($AB$8="CO1",SUM(AB48),)+IF($AC$8="CO1",SUM(AC48),)+IF($AD$8="CO1",SUM(AE48),)+IF($AE$8="CO1",SUM(AF48),)+IF($AF$8="CO1",SUM(AH48),)+IF($AG$8="CO1",SUM(AI48),)+IF($AH$8="CO1",SUM(AJ48),)+IF($AI$8="CO1",SUM(#REF!),)+IF($AJ$8="CO1",SUM(#REF!),)+IF($AK$8="CO1",SUM(AK48),)+IF($AL$8="CO1",SUM(AL48),)+IF($AM$8="CO1",SUM(AM48),)+IF($AN$8="CO1",SUM(AN48),)</f>
        <v>24</v>
      </c>
      <c r="AQ48" s="56">
        <f>IF($D$8="CO1",SUMIF($D48,"&gt;0",$D$10),)+IF($E$8="CO1",SUMIF($E48,"&gt;0",$E$10),)+IF($F$8="CO1",SUMIF($F48,"&gt;0",$F$10),)+IF($G$8="CO1",SUMIF($G48,"&gt;0",$G$10),)+IF($H$8="CO1",SUMIF($H48,"&gt;0",$H$10),)+IF($I$8="CO1",SUMIF($I48,"&gt;0",$I$10),)+IF($J$8="CO1",SUMIF($J48,"&gt;0",$J$10),)+IF($K$8="CO1",SUMIF($K48,"&gt;0",$K$10),)+IF($L$8="CO1",SUMIF($L48,"&gt;0",$L$10),)+IF($M$8="CO1",SUMIF($M48,"&gt;0",$M$10),)+IF($N$8="CO1",SUMIF($N48,"&gt;0",$N$10),)+IF($O$8="CO1",SUMIF($O48,"&gt;0",$O$10),)+IF($P$8="CO1",SUMIF($P48,"&gt;0",$P$10),)+IF($Q$8="CO1",SUMIF($Q48,"&gt;0",$Q$10),)+IF($R$8="CO1",SUMIF($R48,"&gt;0",$R$10),)+IF($S$8="CO1",SUMIF($S48,"&gt;0",$S$10),)+IF($T$8="CO1",SUMIF($T48,"&gt;0",$T$10),)+IF($U$8="CO1",SUMIF($U48,"&gt;0",$U$10),)+IF($V$8="CO1",SUMIF($V48,"&gt;0",$V$10),)+IF($W$8="CO1",SUMIF($W48,"&gt;0",$W$10),)+IF($X$8="CO1",SUMIF($X48,"&gt;0",$X$10),)+IF($Y$8="CO1",SUMIF($Y49,"&gt;0",$Y$10),)+IF($Z$8="CO1",SUMIF($Z49,"&gt;0",$Z$10),)+IF($AA$8="CO1",SUMIF($AA49,"&gt;0",$AA$10),)+IF($AB$8="CO1",SUMIF($AB48,"&gt;0",$AB$10),)+IF($AC$8="CO1",SUMIF($AC48,"&gt;0",$AC$10),)+IF($AD$8="CO1",SUMIF($AE48,"&gt;0",$AD$10),)+IF($AE$8="CO1",SUMIF($AF48,"&gt;0",$AE$10),)+IF($AF$8="CO1",SUMIF($AH48,"&gt;0",$AF$10),)+IF($AG$8="CO1",SUMIF($AI48,"&gt;0",$AG$10),)+IF($AH$8="CO1",SUMIF($AJ48,"&gt;0",$AH$10),)+IF($AI$8="CO1",SUMIF(#REF!,"&gt;0",$AI$10),)+IF($AJ$8="CO1",SUMIF(#REF!,"&gt;0",$AJ$10),)+IF($AK$8="CO1",SUMIF($AK48,"&gt;0",$AK$10),)+IF($AL$8="CO1",SUMIF($AL48,"&gt;0",$AL$10),)+IF($AM$8="CO1",SUMIF($AM48,"&gt;0",$AM$10),)</f>
        <v>30</v>
      </c>
      <c r="AR48" s="56">
        <f t="shared" si="1"/>
        <v>80</v>
      </c>
      <c r="AS48" s="56">
        <f t="shared" si="4"/>
        <v>24</v>
      </c>
      <c r="AT48" s="56">
        <f t="shared" si="5"/>
        <v>30</v>
      </c>
      <c r="AU48" s="56">
        <f t="shared" si="6"/>
        <v>80</v>
      </c>
      <c r="AV48" s="56">
        <f t="shared" si="7"/>
        <v>22</v>
      </c>
      <c r="AW48" s="56">
        <f t="shared" si="8"/>
        <v>30</v>
      </c>
      <c r="AX48" s="56">
        <f t="shared" si="9"/>
        <v>73.333333333333329</v>
      </c>
      <c r="AY48" s="56">
        <f t="shared" si="10"/>
        <v>25</v>
      </c>
      <c r="AZ48" s="56">
        <f t="shared" si="15"/>
        <v>30</v>
      </c>
      <c r="BA48" s="56">
        <f t="shared" si="3"/>
        <v>83.333333333333343</v>
      </c>
      <c r="BB48" s="56">
        <f t="shared" si="16"/>
        <v>25</v>
      </c>
      <c r="BC48" s="56">
        <f t="shared" si="11"/>
        <v>30</v>
      </c>
      <c r="BD48" s="56">
        <f t="shared" si="12"/>
        <v>83.333333333333343</v>
      </c>
      <c r="BE48" s="56">
        <f>IF($D$8="CO6",SUM(D48),)+IF($E$8="CO6",SUM(E48),)+IF($F$8="CO6",SUM(F48),)+IF($G$8="CO6",SUM(G48),)+IF($H$8="CO6",SUM(H48),)+IF($I$8="CO6",SUM(I48),)+IF($J$8="CO6",SUM(J48),)+IF($K$8="CO6",SUM(K48),)+IF($L$8="CO6",SUM(L48),)+IF($M$8="CO6",SUM(M48),)+IF($N$8="CO6",SUM(N48),)+IF($O$8="CO6",SUM(O48),)+IF($P$8="CO6",SUM(P48),)+IF($Q$8="CO6",SUM(Q48),)+IF($R$8="CO6",SUM(R48),)+IF($S$8="CO6",SUM(S48),)+IF($T$8="CO6",SUM(T48),)+IF($U$8="CO6",SUM(U48),)+IF($V$8="CO6",SUM(V48),)+IF($W$8="CO6",SUM(W48),)+IF($X$8="CO6",SUM(X48),)+IF($Y$8="CO6",SUM(Y49),)+IF($Z$8="CO6",SUM(Z49),)+IF($AA$8="CO6",SUM(AA49),)+IF($AB$8="CO6",SUM(AB48),)+IF($AC$8="CO6",SUM(AC48),)+IF($AD$8="CO6",SUM(AE48),)+IF($AE$8="CO6",SUM(AF48),)+IF($AF$8="CO6",SUM(AH48),)+IF($AG$8="CO6",SUM(AI48),)+IF($AH$8="CO6",SUM(AJ48),)+IF($AI$8="CO6",SUM(#REF!),)+IF($AJ$8="CO6",SUM(#REF!),)+IF($AK$8="CO6",SUM(AK48),)+IF($AL$8="CO6",SUM(AL48),)+IF($AM$8="CO6",SUM(AM48),)+IF($AN$8="CO6",SUM(AN48),)</f>
        <v>0</v>
      </c>
      <c r="BF48" s="61">
        <f>IF($D$8="CO6",SUMIF($D48,"&gt;0",$D$10),)+IF($E$8="CO6",SUMIF($E48,"&gt;0",$E$10),)+IF($F$8="CO6",SUMIF($F48,"&gt;0",$F$10),)+IF($G$8="CO6",SUMIF($G48,"&gt;0",$G$10),)+IF($H$8="CO6",SUMIF($H48,"&gt;0",$H$10),)+IF($I$8="CO6",SUMIF($I48,"&gt;0",$I$10),)+IF($J$8="CO6",SUMIF($J48,"&gt;0",$J$10),)+IF($K$8="CO6",SUMIF($K48,"&gt;0",$K$10),)+IF($L$8="CO6",SUMIF($L48,"&gt;0",$L$10),)+IF($M$8="CO6",SUMIF($M48,"&gt;0",$M$10),)+IF($N$8="CO6",SUMIF($N48,"&gt;0",$N$10),)+IF($O$8="CO6",SUMIF($O48,"&gt;0",$O$10),)+IF($P$8="CO6",SUMIF($P48,"&gt;0",$P$10),)+IF($Q$8="CO6",SUMIF($Q48,"&gt;0",$Q$10),)+IF($R$8="CO6",SUMIF($R48,"&gt;0",$R$10),)+IF($S$8="CO6",SUMIF($S48,"&gt;0",$S$10),)+IF($T$8="CO6",SUMIF($T48,"&gt;0",$T$10),)+IF($U$8="CO6",SUMIF($U48,"&gt;0",$U$10),)+IF($V$8="CO6",SUMIF($V48,"&gt;0",$V$10),)+IF($W$8="CO6",SUMIF($W48,"&gt;0",$W$10),)+IF($X$8="CO6",SUMIF($X48,"&gt;0",$X$10),)+IF($Y$8="CO6",SUMIF($Y49,"&gt;0",$Y$10),)+IF($Z$8="CO6",SUMIF($Z49,"&gt;0",$Z$10),)+IF($AA$8="CO6",SUMIF($AA49,"&gt;0",$AA$10),)+IF($AB$8="CO6",SUMIF($AB48,"&gt;0",$AB$10),)+IF($AC$8="CO6",SUMIF($AC48,"&gt;0",$AC$10),)+IF($AD$8="CO6",SUMIF($AE48,"&gt;0",$AD$10),)+IF($AE$8="CO6",SUMIF($AF48,"&gt;0",$AE$10),)+IF($AF$8="CO6",SUMIF($AH48,"&gt;0",$AF$10),)+IF($AG$8="CO6",SUMIF($AI48,"&gt;0",$AG$10),)+IF($AH$8="CO6",SUMIF($AJ48,"&gt;0",$AH$10),)+IF($AI$8="CO6",SUMIF(#REF!,"&gt;0",$AI$10),)+IF($AJ$8="CO6",SUMIF(#REF!,"&gt;0",$AJ$10),)+IF($AK$8="CO6",SUMIF($AK48,"&gt;0",$AK$10),)+IF($AL$8="CO6",SUMIF($AL48,"&gt;0",$AL$10),)+IF($AM$8="CO6",SUMIF($AM48,"&gt;0",$AM$10),)</f>
        <v>0</v>
      </c>
      <c r="BG48" s="62" t="str">
        <f t="shared" si="13"/>
        <v xml:space="preserve"> </v>
      </c>
      <c r="BH48" s="5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ht="15">
      <c r="A49" s="13">
        <v>39</v>
      </c>
      <c r="B49" s="22" t="s">
        <v>106</v>
      </c>
      <c r="C49" s="14" t="s">
        <v>107</v>
      </c>
      <c r="D49" s="19">
        <v>8</v>
      </c>
      <c r="E49" s="19">
        <v>8</v>
      </c>
      <c r="F49" s="19">
        <v>9</v>
      </c>
      <c r="G49" s="20"/>
      <c r="H49" s="21"/>
      <c r="I49" s="16"/>
      <c r="J49" s="32">
        <v>8</v>
      </c>
      <c r="K49" s="19">
        <v>9</v>
      </c>
      <c r="L49" s="33"/>
      <c r="M49" s="33"/>
      <c r="N49" s="33"/>
      <c r="O49" s="34"/>
      <c r="P49" s="31">
        <v>8</v>
      </c>
      <c r="Q49" s="33">
        <v>8</v>
      </c>
      <c r="R49" s="33"/>
      <c r="S49" s="33"/>
      <c r="T49" s="33"/>
      <c r="U49" s="33"/>
      <c r="V49" s="33"/>
      <c r="W49" s="33"/>
      <c r="X49" s="33"/>
      <c r="Y49" s="33">
        <v>8</v>
      </c>
      <c r="Z49" s="33">
        <v>8</v>
      </c>
      <c r="AA49" s="34">
        <v>8</v>
      </c>
      <c r="AB49" s="31"/>
      <c r="AC49" s="33"/>
      <c r="AE49" s="33">
        <v>8</v>
      </c>
      <c r="AF49" s="33">
        <v>8</v>
      </c>
      <c r="AH49" s="33">
        <v>8</v>
      </c>
      <c r="AI49" s="33">
        <v>7</v>
      </c>
      <c r="AJ49" s="33">
        <v>8</v>
      </c>
      <c r="AK49" s="47"/>
      <c r="AL49" s="47"/>
      <c r="AM49" s="47"/>
      <c r="AN49" s="48">
        <v>10</v>
      </c>
      <c r="AO49" s="185">
        <v>23</v>
      </c>
      <c r="AP49" s="55">
        <f>IF($D$8="CO1",SUM(D49),)+IF($E$8="CO1",SUM(E49),)+IF($F$8="CO1",SUM(F49),)+IF($G$8="CO1",SUM(G49),)+IF($H$8="CO1",SUM(H49),)+IF($I$8="CO1",SUM(I49),)+IF($J$8="CO1",SUM(J49),)+IF($K$8="CO1",SUM(K49),)+IF($L$8="CO1",SUM(L49),)+IF($M$8="CO1",SUM(M49),)+IF($N$8="CO1",SUM(N49),)+IF($O$8="CO1",SUM(O49),)+IF($P$8="CO1",SUM(P49),)+IF($Q$8="CO1",SUM(Q49),)+IF($R$8="CO1",SUM(R49),)+IF($S$8="CO1",SUM(S49),)+IF($T$8="CO1",SUM(T49),)+IF($U$8="CO1",SUM(U49),)+IF($V$8="CO1",SUM(V49),)+IF($W$8="CO1",SUM(W49),)+IF($X$8="CO1",SUM(X49),)+IF($Y$8="CO1",SUM(#REF!),)+IF($Z$8="CO1",SUM(#REF!),)+IF($AA$8="CO1",SUM(#REF!),)+IF($AB$8="CO1",SUM(AB49),)+IF($AC$8="CO1",SUM(AC49),)+IF($AD$8="CO1",SUM(AE49),)+IF($AE$8="CO1",SUM(AF49),)+IF($AF$8="CO1",SUM(AH49),)+IF($AG$8="CO1",SUM(AI49),)+IF($AH$8="CO1",SUM(AJ49),)+IF($AI$8="CO1",SUM(#REF!),)+IF($AJ$8="CO1",SUM(#REF!),)+IF($AK$8="CO1",SUM(AK49),)+IF($AL$8="CO1",SUM(AL49),)+IF($AM$8="CO1",SUM(AM49),)+IF($AN$8="CO1",SUM(AN49),)</f>
        <v>25</v>
      </c>
      <c r="AQ49" s="56">
        <f>IF($D$8="CO1",SUMIF($D49,"&gt;0",$D$10),)+IF($E$8="CO1",SUMIF($E49,"&gt;0",$E$10),)+IF($F$8="CO1",SUMIF($F49,"&gt;0",$F$10),)+IF($G$8="CO1",SUMIF($G49,"&gt;0",$G$10),)+IF($H$8="CO1",SUMIF($H49,"&gt;0",$H$10),)+IF($I$8="CO1",SUMIF($I49,"&gt;0",$I$10),)+IF($J$8="CO1",SUMIF($J49,"&gt;0",$J$10),)+IF($K$8="CO1",SUMIF($K49,"&gt;0",$K$10),)+IF($L$8="CO1",SUMIF($L49,"&gt;0",$L$10),)+IF($M$8="CO1",SUMIF($M49,"&gt;0",$M$10),)+IF($N$8="CO1",SUMIF($N49,"&gt;0",$N$10),)+IF($O$8="CO1",SUMIF($O49,"&gt;0",$O$10),)+IF($P$8="CO1",SUMIF($P49,"&gt;0",$P$10),)+IF($Q$8="CO1",SUMIF($Q49,"&gt;0",$Q$10),)+IF($R$8="CO1",SUMIF($R49,"&gt;0",$R$10),)+IF($S$8="CO1",SUMIF($S49,"&gt;0",$S$10),)+IF($T$8="CO1",SUMIF($T49,"&gt;0",$T$10),)+IF($U$8="CO1",SUMIF($U49,"&gt;0",$U$10),)+IF($V$8="CO1",SUMIF($V49,"&gt;0",$V$10),)+IF($W$8="CO1",SUMIF($W49,"&gt;0",$W$10),)+IF($X$8="CO1",SUMIF($X49,"&gt;0",$X$10),)+IF($Y$8="CO1",SUMIF(#REF!,"&gt;0",$Y$10),)+IF($Z$8="CO1",SUMIF(#REF!,"&gt;0",$Z$10),)+IF($AA$8="CO1",SUMIF(#REF!,"&gt;0",$AA$10),)+IF($AB$8="CO1",SUMIF($AB49,"&gt;0",$AB$10),)+IF($AC$8="CO1",SUMIF($AC49,"&gt;0",$AC$10),)+IF($AD$8="CO1",SUMIF($AE49,"&gt;0",$AD$10),)+IF($AE$8="CO1",SUMIF($AF49,"&gt;0",$AE$10),)+IF($AF$8="CO1",SUMIF($AH49,"&gt;0",$AF$10),)+IF($AG$8="CO1",SUMIF($AI49,"&gt;0",$AG$10),)+IF($AH$8="CO1",SUMIF($AJ49,"&gt;0",$AH$10),)+IF($AI$8="CO1",SUMIF(#REF!,"&gt;0",$AI$10),)+IF($AJ$8="CO1",SUMIF(#REF!,"&gt;0",$AJ$10),)+IF($AK$8="CO1",SUMIF($AK49,"&gt;0",$AK$10),)+IF($AL$8="CO1",SUMIF($AL49,"&gt;0",$AL$10),)+IF($AM$8="CO1",SUMIF($AM49,"&gt;0",$AM$10),)</f>
        <v>30</v>
      </c>
      <c r="AR49" s="56">
        <f t="shared" si="1"/>
        <v>83.333333333333343</v>
      </c>
      <c r="AS49" s="56">
        <f t="shared" si="4"/>
        <v>25</v>
      </c>
      <c r="AT49" s="56">
        <f t="shared" si="5"/>
        <v>30</v>
      </c>
      <c r="AU49" s="56">
        <f t="shared" si="6"/>
        <v>83.333333333333343</v>
      </c>
      <c r="AV49" s="56">
        <f t="shared" si="7"/>
        <v>24</v>
      </c>
      <c r="AW49" s="56">
        <f t="shared" si="8"/>
        <v>30</v>
      </c>
      <c r="AX49" s="56">
        <f t="shared" si="9"/>
        <v>80</v>
      </c>
      <c r="AY49" s="56">
        <f t="shared" si="10"/>
        <v>24</v>
      </c>
      <c r="AZ49" s="56">
        <f t="shared" si="15"/>
        <v>30</v>
      </c>
      <c r="BA49" s="56">
        <f t="shared" si="3"/>
        <v>80</v>
      </c>
      <c r="BB49" s="56">
        <f t="shared" si="16"/>
        <v>23</v>
      </c>
      <c r="BC49" s="56">
        <f t="shared" si="11"/>
        <v>30</v>
      </c>
      <c r="BD49" s="56">
        <f t="shared" si="12"/>
        <v>76.666666666666671</v>
      </c>
      <c r="BE49" s="56">
        <f>IF($D$8="CO6",SUM(D49),)+IF($E$8="CO6",SUM(E49),)+IF($F$8="CO6",SUM(F49),)+IF($G$8="CO6",SUM(G49),)+IF($H$8="CO6",SUM(H49),)+IF($I$8="CO6",SUM(I49),)+IF($J$8="CO6",SUM(J49),)+IF($K$8="CO6",SUM(K49),)+IF($L$8="CO6",SUM(L49),)+IF($M$8="CO6",SUM(M49),)+IF($N$8="CO6",SUM(N49),)+IF($O$8="CO6",SUM(O49),)+IF($P$8="CO6",SUM(P49),)+IF($Q$8="CO6",SUM(Q49),)+IF($R$8="CO6",SUM(R49),)+IF($S$8="CO6",SUM(S49),)+IF($T$8="CO6",SUM(T49),)+IF($U$8="CO6",SUM(U49),)+IF($V$8="CO6",SUM(V49),)+IF($W$8="CO6",SUM(W49),)+IF($X$8="CO6",SUM(X49),)+IF($Y$8="CO6",SUM(#REF!),)+IF($Z$8="CO6",SUM(#REF!),)+IF($AA$8="CO6",SUM(#REF!),)+IF($AB$8="CO6",SUM(AB49),)+IF($AC$8="CO6",SUM(AC49),)+IF($AD$8="CO6",SUM(AE49),)+IF($AE$8="CO6",SUM(AF49),)+IF($AF$8="CO6",SUM(AH49),)+IF($AG$8="CO6",SUM(AI49),)+IF($AH$8="CO6",SUM(AJ49),)+IF($AI$8="CO6",SUM(#REF!),)+IF($AJ$8="CO6",SUM(#REF!),)+IF($AK$8="CO6",SUM(AK49),)+IF($AL$8="CO6",SUM(AL49),)+IF($AM$8="CO6",SUM(AM49),)+IF($AN$8="CO6",SUM(AN49),)</f>
        <v>0</v>
      </c>
      <c r="BF49" s="61">
        <f>IF($D$8="CO6",SUMIF($D49,"&gt;0",$D$10),)+IF($E$8="CO6",SUMIF($E49,"&gt;0",$E$10),)+IF($F$8="CO6",SUMIF($F49,"&gt;0",$F$10),)+IF($G$8="CO6",SUMIF($G49,"&gt;0",$G$10),)+IF($H$8="CO6",SUMIF($H49,"&gt;0",$H$10),)+IF($I$8="CO6",SUMIF($I49,"&gt;0",$I$10),)+IF($J$8="CO6",SUMIF($J49,"&gt;0",$J$10),)+IF($K$8="CO6",SUMIF($K49,"&gt;0",$K$10),)+IF($L$8="CO6",SUMIF($L49,"&gt;0",$L$10),)+IF($M$8="CO6",SUMIF($M49,"&gt;0",$M$10),)+IF($N$8="CO6",SUMIF($N49,"&gt;0",$N$10),)+IF($O$8="CO6",SUMIF($O49,"&gt;0",$O$10),)+IF($P$8="CO6",SUMIF($P49,"&gt;0",$P$10),)+IF($Q$8="CO6",SUMIF($Q49,"&gt;0",$Q$10),)+IF($R$8="CO6",SUMIF($R49,"&gt;0",$R$10),)+IF($S$8="CO6",SUMIF($S49,"&gt;0",$S$10),)+IF($T$8="CO6",SUMIF($T49,"&gt;0",$T$10),)+IF($U$8="CO6",SUMIF($U49,"&gt;0",$U$10),)+IF($V$8="CO6",SUMIF($V49,"&gt;0",$V$10),)+IF($W$8="CO6",SUMIF($W49,"&gt;0",$W$10),)+IF($X$8="CO6",SUMIF($X49,"&gt;0",$X$10),)+IF($Y$8="CO6",SUMIF(#REF!,"&gt;0",$Y$10),)+IF($Z$8="CO6",SUMIF(#REF!,"&gt;0",$Z$10),)+IF($AA$8="CO6",SUMIF(#REF!,"&gt;0",$AA$10),)+IF($AB$8="CO6",SUMIF($AB49,"&gt;0",$AB$10),)+IF($AC$8="CO6",SUMIF($AC49,"&gt;0",$AC$10),)+IF($AD$8="CO6",SUMIF($AE49,"&gt;0",$AD$10),)+IF($AE$8="CO6",SUMIF($AF49,"&gt;0",$AE$10),)+IF($AF$8="CO6",SUMIF($AH49,"&gt;0",$AF$10),)+IF($AG$8="CO6",SUMIF($AI49,"&gt;0",$AG$10),)+IF($AH$8="CO6",SUMIF($AJ49,"&gt;0",$AH$10),)+IF($AI$8="CO6",SUMIF(#REF!,"&gt;0",$AI$10),)+IF($AJ$8="CO6",SUMIF(#REF!,"&gt;0",$AJ$10),)+IF($AK$8="CO6",SUMIF($AK49,"&gt;0",$AK$10),)+IF($AL$8="CO6",SUMIF($AL49,"&gt;0",$AL$10),)+IF($AM$8="CO6",SUMIF($AM49,"&gt;0",$AM$10),)</f>
        <v>0</v>
      </c>
      <c r="BG49" s="62" t="str">
        <f t="shared" si="13"/>
        <v xml:space="preserve"> </v>
      </c>
      <c r="BH49" s="5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ht="22.5" customHeight="1">
      <c r="A50" s="17">
        <v>40</v>
      </c>
      <c r="B50" s="22" t="s">
        <v>108</v>
      </c>
      <c r="C50" s="14" t="s">
        <v>109</v>
      </c>
      <c r="D50" s="19">
        <v>8</v>
      </c>
      <c r="E50" s="19">
        <v>9</v>
      </c>
      <c r="F50" s="19">
        <v>9</v>
      </c>
      <c r="G50" s="20"/>
      <c r="H50" s="21"/>
      <c r="I50" s="16"/>
      <c r="J50" s="32">
        <v>8</v>
      </c>
      <c r="K50" s="19">
        <v>8</v>
      </c>
      <c r="L50" s="33"/>
      <c r="M50" s="33"/>
      <c r="N50" s="33"/>
      <c r="O50" s="34"/>
      <c r="P50" s="35">
        <v>8</v>
      </c>
      <c r="Q50" s="35">
        <v>9</v>
      </c>
      <c r="R50" s="33"/>
      <c r="S50" s="31"/>
      <c r="T50" s="33"/>
      <c r="U50" s="33"/>
      <c r="V50" s="33"/>
      <c r="W50" s="33"/>
      <c r="X50" s="33"/>
      <c r="Y50" s="33">
        <v>9</v>
      </c>
      <c r="Z50" s="33">
        <v>8</v>
      </c>
      <c r="AA50" s="34">
        <v>9</v>
      </c>
      <c r="AB50" s="31"/>
      <c r="AC50" s="33"/>
      <c r="AE50" s="33">
        <v>8</v>
      </c>
      <c r="AF50" s="33">
        <v>9</v>
      </c>
      <c r="AH50" s="33">
        <v>8</v>
      </c>
      <c r="AI50" s="33">
        <v>9</v>
      </c>
      <c r="AJ50" s="33">
        <v>9</v>
      </c>
      <c r="AK50" s="47"/>
      <c r="AL50" s="47"/>
      <c r="AM50" s="47"/>
      <c r="AN50" s="48">
        <v>10</v>
      </c>
      <c r="AO50" s="185">
        <v>30</v>
      </c>
      <c r="AP50" s="55">
        <f>IF($D$8="CO1",SUM(D50),)+IF($E$8="CO1",SUM(E50),)+IF($F$8="CO1",SUM(F50),)+IF($G$8="CO1",SUM(G50),)+IF($H$8="CO1",SUM(H50),)+IF($I$8="CO1",SUM(I50),)+IF($J$8="CO1",SUM(J50),)+IF($K$8="CO1",SUM(K50),)+IF($L$8="CO1",SUM(L50),)+IF($M$8="CO1",SUM(M50),)+IF($N$8="CO1",SUM(N50),)+IF($O$8="CO1",SUM(O50),)+IF($P$8="CO1",SUM(P50),)+IF($Q$8="CO1",SUM(Q50),)+IF($R$8="CO1",SUM(R50),)+IF($S$8="CO1",SUM(S50),)+IF($T$8="CO1",SUM(T50),)+IF($U$8="CO1",SUM(U50),)+IF($V$8="CO1",SUM(V50),)+IF($W$8="CO1",SUM(W50),)+IF($X$8="CO1",SUM(X50),)+IF($Y$8="CO1",SUM(Y50),)+IF($Z$8="CO1",SUM(Z50),)+IF($AA$8="CO1",SUM(AA50),)+IF($AB$8="CO1",SUM(AB50),)+IF($AC$8="CO1",SUM(AC50),)+IF($AD$8="CO1",SUM(AE50),)+IF($AE$8="CO1",SUM(AF50),)+IF($AF$8="CO1",SUM(AH50),)+IF($AG$8="CO1",SUM(AI50),)+IF($AH$8="CO1",SUM(AJ50),)+IF($AI$8="CO1",SUM(#REF!),)+IF($AJ$8="CO1",SUM(#REF!),)+IF($AK$8="CO1",SUM(AK50),)+IF($AL$8="CO1",SUM(AL50),)+IF($AM$8="CO1",SUM(AM50),)+IF($AN$8="CO1",SUM(AN50),)</f>
        <v>26</v>
      </c>
      <c r="AQ50" s="56">
        <f>IF($D$8="CO1",SUMIF($D50,"&gt;0",$D$10),)+IF($E$8="CO1",SUMIF($E50,"&gt;0",$E$10),)+IF($F$8="CO1",SUMIF($F50,"&gt;0",$F$10),)+IF($G$8="CO1",SUMIF($G50,"&gt;0",$G$10),)+IF($H$8="CO1",SUMIF($H50,"&gt;0",$H$10),)+IF($I$8="CO1",SUMIF($I50,"&gt;0",$I$10),)+IF($J$8="CO1",SUMIF($J50,"&gt;0",$J$10),)+IF($K$8="CO1",SUMIF($K50,"&gt;0",$K$10),)+IF($L$8="CO1",SUMIF($L50,"&gt;0",$L$10),)+IF($M$8="CO1",SUMIF($M50,"&gt;0",$M$10),)+IF($N$8="CO1",SUMIF($N50,"&gt;0",$N$10),)+IF($O$8="CO1",SUMIF($O50,"&gt;0",$O$10),)+IF($P$8="CO1",SUMIF($P50,"&gt;0",$P$10),)+IF($Q$8="CO1",SUMIF($Q50,"&gt;0",$Q$10),)+IF($R$8="CO1",SUMIF($R50,"&gt;0",$R$10),)+IF($S$8="CO1",SUMIF($S50,"&gt;0",$S$10),)+IF($T$8="CO1",SUMIF($T50,"&gt;0",$T$10),)+IF($U$8="CO1",SUMIF($U50,"&gt;0",$U$10),)+IF($V$8="CO1",SUMIF($V50,"&gt;0",$V$10),)+IF($W$8="CO1",SUMIF($W50,"&gt;0",$W$10),)+IF($X$8="CO1",SUMIF($X50,"&gt;0",$X$10),)+IF($Y$8="CO1",SUMIF($Y50,"&gt;0",$Y$10),)+IF($Z$8="CO1",SUMIF($Z50,"&gt;0",$Z$10),)+IF($AA$8="CO1",SUMIF($AA50,"&gt;0",$AA$10),)+IF($AB$8="CO1",SUMIF($AB50,"&gt;0",$AB$10),)+IF($AC$8="CO1",SUMIF($AC50,"&gt;0",$AC$10),)+IF($AD$8="CO1",SUMIF($AE50,"&gt;0",$AD$10),)+IF($AE$8="CO1",SUMIF($AF50,"&gt;0",$AE$10),)+IF($AF$8="CO1",SUMIF($AH50,"&gt;0",$AF$10),)+IF($AG$8="CO1",SUMIF($AI50,"&gt;0",$AG$10),)+IF($AH$8="CO1",SUMIF($AJ50,"&gt;0",$AH$10),)+IF($AI$8="CO1",SUMIF(#REF!,"&gt;0",$AI$10),)+IF($AJ$8="CO1",SUMIF(#REF!,"&gt;0",$AJ$10),)+IF($AK$8="CO1",SUMIF($AK50,"&gt;0",$AK$10),)+IF($AL$8="CO1",SUMIF($AL50,"&gt;0",$AL$10),)+IF($AM$8="CO1",SUMIF($AM50,"&gt;0",$AM$10),)</f>
        <v>30</v>
      </c>
      <c r="AR50" s="56">
        <f t="shared" si="1"/>
        <v>86.666666666666671</v>
      </c>
      <c r="AS50" s="56">
        <f t="shared" si="4"/>
        <v>24</v>
      </c>
      <c r="AT50" s="56">
        <f t="shared" si="5"/>
        <v>30</v>
      </c>
      <c r="AU50" s="56">
        <f t="shared" si="6"/>
        <v>80</v>
      </c>
      <c r="AV50" s="56">
        <f t="shared" si="7"/>
        <v>26</v>
      </c>
      <c r="AW50" s="56">
        <f t="shared" si="8"/>
        <v>30</v>
      </c>
      <c r="AX50" s="56">
        <f t="shared" si="9"/>
        <v>86.666666666666671</v>
      </c>
      <c r="AY50" s="56">
        <f t="shared" si="10"/>
        <v>26</v>
      </c>
      <c r="AZ50" s="56">
        <f t="shared" si="15"/>
        <v>30</v>
      </c>
      <c r="BA50" s="56">
        <f t="shared" si="3"/>
        <v>86.666666666666671</v>
      </c>
      <c r="BB50" s="56">
        <f t="shared" si="16"/>
        <v>26</v>
      </c>
      <c r="BC50" s="56">
        <f t="shared" si="11"/>
        <v>30</v>
      </c>
      <c r="BD50" s="56">
        <f t="shared" si="12"/>
        <v>86.666666666666671</v>
      </c>
      <c r="BE50" s="56">
        <f>IF($D$8="CO6",SUM(D50),)+IF($E$8="CO6",SUM(E50),)+IF($F$8="CO6",SUM(F50),)+IF($G$8="CO6",SUM(G50),)+IF($H$8="CO6",SUM(H50),)+IF($I$8="CO6",SUM(I50),)+IF($J$8="CO6",SUM(J50),)+IF($K$8="CO6",SUM(K50),)+IF($L$8="CO6",SUM(L50),)+IF($M$8="CO6",SUM(M50),)+IF($N$8="CO6",SUM(N50),)+IF($O$8="CO6",SUM(O50),)+IF($P$8="CO6",SUM(P50),)+IF($Q$8="CO6",SUM(Q50),)+IF($R$8="CO6",SUM(R50),)+IF($S$8="CO6",SUM(S50),)+IF($T$8="CO6",SUM(T50),)+IF($U$8="CO6",SUM(U50),)+IF($V$8="CO6",SUM(V50),)+IF($W$8="CO6",SUM(W50),)+IF($X$8="CO6",SUM(X50),)+IF($Y$8="CO6",SUM(Y50),)+IF($Z$8="CO6",SUM(Z50),)+IF($AA$8="CO6",SUM(AA50),)+IF($AB$8="CO6",SUM(AB50),)+IF($AC$8="CO6",SUM(AC50),)+IF($AD$8="CO6",SUM(AE50),)+IF($AE$8="CO6",SUM(AF50),)+IF($AF$8="CO6",SUM(AH50),)+IF($AG$8="CO6",SUM(AI50),)+IF($AH$8="CO6",SUM(AJ50),)+IF($AI$8="CO6",SUM(#REF!),)+IF($AJ$8="CO6",SUM(#REF!),)+IF($AK$8="CO6",SUM(AK50),)+IF($AL$8="CO6",SUM(AL50),)+IF($AM$8="CO6",SUM(AM50),)+IF($AN$8="CO6",SUM(AN50),)</f>
        <v>0</v>
      </c>
      <c r="BF50" s="61">
        <f>IF($D$8="CO6",SUMIF($D50,"&gt;0",$D$10),)+IF($E$8="CO6",SUMIF($E50,"&gt;0",$E$10),)+IF($F$8="CO6",SUMIF($F50,"&gt;0",$F$10),)+IF($G$8="CO6",SUMIF($G50,"&gt;0",$G$10),)+IF($H$8="CO6",SUMIF($H50,"&gt;0",$H$10),)+IF($I$8="CO6",SUMIF($I50,"&gt;0",$I$10),)+IF($J$8="CO6",SUMIF($J50,"&gt;0",$J$10),)+IF($K$8="CO6",SUMIF($K50,"&gt;0",$K$10),)+IF($L$8="CO6",SUMIF($L50,"&gt;0",$L$10),)+IF($M$8="CO6",SUMIF($M50,"&gt;0",$M$10),)+IF($N$8="CO6",SUMIF($N50,"&gt;0",$N$10),)+IF($O$8="CO6",SUMIF($O50,"&gt;0",$O$10),)+IF($P$8="CO6",SUMIF($P50,"&gt;0",$P$10),)+IF($Q$8="CO6",SUMIF($Q50,"&gt;0",$Q$10),)+IF($R$8="CO6",SUMIF($R50,"&gt;0",$R$10),)+IF($S$8="CO6",SUMIF($S50,"&gt;0",$S$10),)+IF($T$8="CO6",SUMIF($T50,"&gt;0",$T$10),)+IF($U$8="CO6",SUMIF($U50,"&gt;0",$U$10),)+IF($V$8="CO6",SUMIF($V50,"&gt;0",$V$10),)+IF($W$8="CO6",SUMIF($W50,"&gt;0",$W$10),)+IF($X$8="CO6",SUMIF($X50,"&gt;0",$X$10),)+IF($Y$8="CO6",SUMIF($Y50,"&gt;0",$Y$10),)+IF($Z$8="CO6",SUMIF($Z50,"&gt;0",$Z$10),)+IF($AA$8="CO6",SUMIF($AA50,"&gt;0",$AA$10),)+IF($AB$8="CO6",SUMIF($AB50,"&gt;0",$AB$10),)+IF($AC$8="CO6",SUMIF($AC50,"&gt;0",$AC$10),)+IF($AD$8="CO6",SUMIF($AE50,"&gt;0",$AD$10),)+IF($AE$8="CO6",SUMIF($AF50,"&gt;0",$AE$10),)+IF($AF$8="CO6",SUMIF($AH50,"&gt;0",$AF$10),)+IF($AG$8="CO6",SUMIF($AI50,"&gt;0",$AG$10),)+IF($AH$8="CO6",SUMIF($AJ50,"&gt;0",$AH$10),)+IF($AI$8="CO6",SUMIF(#REF!,"&gt;0",$AI$10),)+IF($AJ$8="CO6",SUMIF(#REF!,"&gt;0",$AJ$10),)+IF($AK$8="CO6",SUMIF($AK50,"&gt;0",$AK$10),)+IF($AL$8="CO6",SUMIF($AL50,"&gt;0",$AL$10),)+IF($AM$8="CO6",SUMIF($AM50,"&gt;0",$AM$10),)</f>
        <v>0</v>
      </c>
      <c r="BG50" s="62" t="str">
        <f t="shared" si="13"/>
        <v xml:space="preserve"> </v>
      </c>
      <c r="BH50" s="5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ht="15">
      <c r="A51" s="13">
        <v>41</v>
      </c>
      <c r="B51" s="22" t="s">
        <v>110</v>
      </c>
      <c r="C51" s="14" t="s">
        <v>111</v>
      </c>
      <c r="D51" s="19">
        <v>9</v>
      </c>
      <c r="E51" s="19">
        <v>9</v>
      </c>
      <c r="F51" s="19">
        <v>9</v>
      </c>
      <c r="G51" s="20"/>
      <c r="H51" s="21"/>
      <c r="I51" s="16"/>
      <c r="J51" s="32">
        <v>9</v>
      </c>
      <c r="K51" s="19">
        <v>9</v>
      </c>
      <c r="L51" s="33"/>
      <c r="M51" s="33"/>
      <c r="N51" s="33"/>
      <c r="O51" s="34"/>
      <c r="P51" s="31">
        <v>8</v>
      </c>
      <c r="Q51" s="33">
        <v>8</v>
      </c>
      <c r="R51" s="33"/>
      <c r="S51" s="33"/>
      <c r="T51" s="33"/>
      <c r="U51" s="33"/>
      <c r="V51" s="33"/>
      <c r="W51" s="33"/>
      <c r="X51" s="33"/>
      <c r="Y51" s="33">
        <v>8</v>
      </c>
      <c r="Z51" s="33">
        <v>9</v>
      </c>
      <c r="AA51" s="34">
        <v>9</v>
      </c>
      <c r="AB51" s="31"/>
      <c r="AC51" s="33"/>
      <c r="AE51" s="33">
        <v>9</v>
      </c>
      <c r="AF51" s="33">
        <v>8</v>
      </c>
      <c r="AH51" s="33">
        <v>9</v>
      </c>
      <c r="AI51" s="33">
        <v>8</v>
      </c>
      <c r="AJ51" s="33">
        <v>9</v>
      </c>
      <c r="AK51" s="47"/>
      <c r="AL51" s="47"/>
      <c r="AM51" s="47"/>
      <c r="AN51" s="48">
        <v>10</v>
      </c>
      <c r="AO51" s="185">
        <v>24</v>
      </c>
      <c r="AP51" s="55">
        <f>IF($D$8="CO1",SUM(D51),)+IF($E$8="CO1",SUM(E51),)+IF($F$8="CO1",SUM(F51),)+IF($G$8="CO1",SUM(G51),)+IF($H$8="CO1",SUM(H51),)+IF($I$8="CO1",SUM(I51),)+IF($J$8="CO1",SUM(J51),)+IF($K$8="CO1",SUM(K51),)+IF($L$8="CO1",SUM(L51),)+IF($M$8="CO1",SUM(M51),)+IF($N$8="CO1",SUM(N51),)+IF($O$8="CO1",SUM(O51),)+IF($P$8="CO1",SUM(P51),)+IF($Q$8="CO1",SUM(Q51),)+IF($R$8="CO1",SUM(R51),)+IF($S$8="CO1",SUM(S51),)+IF($T$8="CO1",SUM(T51),)+IF($U$8="CO1",SUM(U51),)+IF($V$8="CO1",SUM(V51),)+IF($W$8="CO1",SUM(W51),)+IF($X$8="CO1",SUM(X51),)+IF($Y$8="CO1",SUM(Y51),)+IF($Z$8="CO1",SUM(Z51),)+IF($AA$8="CO1",SUM(AA51),)+IF($AB$8="CO1",SUM(AB51),)+IF($AC$8="CO1",SUM(AC51),)+IF($AD$8="CO1",SUM(AE51),)+IF($AE$8="CO1",SUM(AF51),)+IF($AF$8="CO1",SUM(AH51),)+IF($AG$8="CO1",SUM(AI51),)+IF($AH$8="CO1",SUM(AJ51),)+IF($AI$8="CO1",SUM(#REF!),)+IF($AJ$8="CO1",SUM(#REF!),)+IF($AK$8="CO1",SUM(AK51),)+IF($AL$8="CO1",SUM(AL51),)+IF($AM$8="CO1",SUM(AM51),)+IF($AN$8="CO1",SUM(AN51),)</f>
        <v>27</v>
      </c>
      <c r="AQ51" s="56">
        <f>IF($D$8="CO1",SUMIF($D51,"&gt;0",$D$10),)+IF($E$8="CO1",SUMIF($E51,"&gt;0",$E$10),)+IF($F$8="CO1",SUMIF($F51,"&gt;0",$F$10),)+IF($G$8="CO1",SUMIF($G51,"&gt;0",$G$10),)+IF($H$8="CO1",SUMIF($H51,"&gt;0",$H$10),)+IF($I$8="CO1",SUMIF($I51,"&gt;0",$I$10),)+IF($J$8="CO1",SUMIF($J51,"&gt;0",$J$10),)+IF($K$8="CO1",SUMIF($K51,"&gt;0",$K$10),)+IF($L$8="CO1",SUMIF($L51,"&gt;0",$L$10),)+IF($M$8="CO1",SUMIF($M51,"&gt;0",$M$10),)+IF($N$8="CO1",SUMIF($N51,"&gt;0",$N$10),)+IF($O$8="CO1",SUMIF($O51,"&gt;0",$O$10),)+IF($P$8="CO1",SUMIF($P51,"&gt;0",$P$10),)+IF($Q$8="CO1",SUMIF($Q51,"&gt;0",$Q$10),)+IF($R$8="CO1",SUMIF($R51,"&gt;0",$R$10),)+IF($S$8="CO1",SUMIF($S51,"&gt;0",$S$10),)+IF($T$8="CO1",SUMIF($T51,"&gt;0",$T$10),)+IF($U$8="CO1",SUMIF($U51,"&gt;0",$U$10),)+IF($V$8="CO1",SUMIF($V51,"&gt;0",$V$10),)+IF($W$8="CO1",SUMIF($W51,"&gt;0",$W$10),)+IF($X$8="CO1",SUMIF($X51,"&gt;0",$X$10),)+IF($Y$8="CO1",SUMIF($Y51,"&gt;0",$Y$10),)+IF($Z$8="CO1",SUMIF($Z51,"&gt;0",$Z$10),)+IF($AA$8="CO1",SUMIF($AA51,"&gt;0",$AA$10),)+IF($AB$8="CO1",SUMIF($AB51,"&gt;0",$AB$10),)+IF($AC$8="CO1",SUMIF($AC51,"&gt;0",$AC$10),)+IF($AD$8="CO1",SUMIF($AE51,"&gt;0",$AD$10),)+IF($AE$8="CO1",SUMIF($AF51,"&gt;0",$AE$10),)+IF($AF$8="CO1",SUMIF($AH51,"&gt;0",$AF$10),)+IF($AG$8="CO1",SUMIF($AI51,"&gt;0",$AG$10),)+IF($AH$8="CO1",SUMIF($AJ51,"&gt;0",$AH$10),)+IF($AI$8="CO1",SUMIF(#REF!,"&gt;0",$AI$10),)+IF($AJ$8="CO1",SUMIF(#REF!,"&gt;0",$AJ$10),)+IF($AK$8="CO1",SUMIF($AK51,"&gt;0",$AK$10),)+IF($AL$8="CO1",SUMIF($AL51,"&gt;0",$AL$10),)+IF($AM$8="CO1",SUMIF($AM51,"&gt;0",$AM$10),)</f>
        <v>30</v>
      </c>
      <c r="AR51" s="56">
        <f t="shared" si="1"/>
        <v>90</v>
      </c>
      <c r="AS51" s="56">
        <f t="shared" si="4"/>
        <v>26</v>
      </c>
      <c r="AT51" s="56">
        <f t="shared" si="5"/>
        <v>30</v>
      </c>
      <c r="AU51" s="56">
        <f t="shared" si="6"/>
        <v>86.666666666666671</v>
      </c>
      <c r="AV51" s="56">
        <f t="shared" si="7"/>
        <v>26</v>
      </c>
      <c r="AW51" s="56">
        <f t="shared" si="8"/>
        <v>30</v>
      </c>
      <c r="AX51" s="56">
        <f t="shared" si="9"/>
        <v>86.666666666666671</v>
      </c>
      <c r="AY51" s="56">
        <f t="shared" si="10"/>
        <v>25</v>
      </c>
      <c r="AZ51" s="56">
        <f t="shared" si="15"/>
        <v>30</v>
      </c>
      <c r="BA51" s="56">
        <f t="shared" si="3"/>
        <v>83.333333333333343</v>
      </c>
      <c r="BB51" s="56">
        <f t="shared" si="16"/>
        <v>26</v>
      </c>
      <c r="BC51" s="56">
        <f t="shared" si="11"/>
        <v>30</v>
      </c>
      <c r="BD51" s="56">
        <f t="shared" si="12"/>
        <v>86.666666666666671</v>
      </c>
      <c r="BE51" s="56">
        <f>IF($D$8="CO6",SUM(D51),)+IF($E$8="CO6",SUM(E51),)+IF($F$8="CO6",SUM(F51),)+IF($G$8="CO6",SUM(G51),)+IF($H$8="CO6",SUM(H51),)+IF($I$8="CO6",SUM(I51),)+IF($J$8="CO6",SUM(J51),)+IF($K$8="CO6",SUM(K51),)+IF($L$8="CO6",SUM(L51),)+IF($M$8="CO6",SUM(M51),)+IF($N$8="CO6",SUM(N51),)+IF($O$8="CO6",SUM(O51),)+IF($P$8="CO6",SUM(P51),)+IF($Q$8="CO6",SUM(Q51),)+IF($R$8="CO6",SUM(R51),)+IF($S$8="CO6",SUM(S51),)+IF($T$8="CO6",SUM(T51),)+IF($U$8="CO6",SUM(U51),)+IF($V$8="CO6",SUM(V51),)+IF($W$8="CO6",SUM(W51),)+IF($X$8="CO6",SUM(X51),)+IF($Y$8="CO6",SUM(Y51),)+IF($Z$8="CO6",SUM(Z51),)+IF($AA$8="CO6",SUM(AA51),)+IF($AB$8="CO6",SUM(AB51),)+IF($AC$8="CO6",SUM(AC51),)+IF($AD$8="CO6",SUM(AE51),)+IF($AE$8="CO6",SUM(AF51),)+IF($AF$8="CO6",SUM(AH51),)+IF($AG$8="CO6",SUM(AI51),)+IF($AH$8="CO6",SUM(AJ51),)+IF($AI$8="CO6",SUM(#REF!),)+IF($AJ$8="CO6",SUM(#REF!),)+IF($AK$8="CO6",SUM(AK51),)+IF($AL$8="CO6",SUM(AL51),)+IF($AM$8="CO6",SUM(AM51),)+IF($AN$8="CO6",SUM(AN51),)</f>
        <v>0</v>
      </c>
      <c r="BF51" s="61">
        <f>IF($D$8="CO6",SUMIF($D51,"&gt;0",$D$10),)+IF($E$8="CO6",SUMIF($E51,"&gt;0",$E$10),)+IF($F$8="CO6",SUMIF($F51,"&gt;0",$F$10),)+IF($G$8="CO6",SUMIF($G51,"&gt;0",$G$10),)+IF($H$8="CO6",SUMIF($H51,"&gt;0",$H$10),)+IF($I$8="CO6",SUMIF($I51,"&gt;0",$I$10),)+IF($J$8="CO6",SUMIF($J51,"&gt;0",$J$10),)+IF($K$8="CO6",SUMIF($K51,"&gt;0",$K$10),)+IF($L$8="CO6",SUMIF($L51,"&gt;0",$L$10),)+IF($M$8="CO6",SUMIF($M51,"&gt;0",$M$10),)+IF($N$8="CO6",SUMIF($N51,"&gt;0",$N$10),)+IF($O$8="CO6",SUMIF($O51,"&gt;0",$O$10),)+IF($P$8="CO6",SUMIF($P51,"&gt;0",$P$10),)+IF($Q$8="CO6",SUMIF($Q51,"&gt;0",$Q$10),)+IF($R$8="CO6",SUMIF($R51,"&gt;0",$R$10),)+IF($S$8="CO6",SUMIF($S51,"&gt;0",$S$10),)+IF($T$8="CO6",SUMIF($T51,"&gt;0",$T$10),)+IF($U$8="CO6",SUMIF($U51,"&gt;0",$U$10),)+IF($V$8="CO6",SUMIF($V51,"&gt;0",$V$10),)+IF($W$8="CO6",SUMIF($W51,"&gt;0",$W$10),)+IF($X$8="CO6",SUMIF($X51,"&gt;0",$X$10),)+IF($Y$8="CO6",SUMIF($Y51,"&gt;0",$Y$10),)+IF($Z$8="CO6",SUMIF($Z51,"&gt;0",$Z$10),)+IF($AA$8="CO6",SUMIF($AA51,"&gt;0",$AA$10),)+IF($AB$8="CO6",SUMIF($AB51,"&gt;0",$AB$10),)+IF($AC$8="CO6",SUMIF($AC51,"&gt;0",$AC$10),)+IF($AD$8="CO6",SUMIF($AE51,"&gt;0",$AD$10),)+IF($AE$8="CO6",SUMIF($AF51,"&gt;0",$AE$10),)+IF($AF$8="CO6",SUMIF($AH51,"&gt;0",$AF$10),)+IF($AG$8="CO6",SUMIF($AI51,"&gt;0",$AG$10),)+IF($AH$8="CO6",SUMIF($AJ51,"&gt;0",$AH$10),)+IF($AI$8="CO6",SUMIF(#REF!,"&gt;0",$AI$10),)+IF($AJ$8="CO6",SUMIF(#REF!,"&gt;0",$AJ$10),)+IF($AK$8="CO6",SUMIF($AK51,"&gt;0",$AK$10),)+IF($AL$8="CO6",SUMIF($AL51,"&gt;0",$AL$10),)+IF($AM$8="CO6",SUMIF($AM51,"&gt;0",$AM$10),)</f>
        <v>0</v>
      </c>
      <c r="BG51" s="62" t="str">
        <f t="shared" si="13"/>
        <v xml:space="preserve"> </v>
      </c>
      <c r="BH51" s="5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ht="15">
      <c r="A52" s="13">
        <v>42</v>
      </c>
      <c r="B52" s="22" t="s">
        <v>112</v>
      </c>
      <c r="C52" s="14" t="s">
        <v>113</v>
      </c>
      <c r="D52" s="19">
        <v>8</v>
      </c>
      <c r="E52" s="19">
        <v>9</v>
      </c>
      <c r="F52" s="19">
        <v>8</v>
      </c>
      <c r="G52" s="20"/>
      <c r="H52" s="21"/>
      <c r="I52" s="16"/>
      <c r="J52" s="32">
        <v>9</v>
      </c>
      <c r="K52" s="19">
        <v>8</v>
      </c>
      <c r="L52" s="33"/>
      <c r="M52" s="33"/>
      <c r="N52" s="33"/>
      <c r="O52" s="34"/>
      <c r="P52" s="31">
        <v>9</v>
      </c>
      <c r="Q52" s="33">
        <v>9</v>
      </c>
      <c r="R52" s="33"/>
      <c r="S52" s="33"/>
      <c r="T52" s="33"/>
      <c r="U52" s="33"/>
      <c r="V52" s="33"/>
      <c r="W52" s="33"/>
      <c r="X52" s="33"/>
      <c r="Y52" s="33">
        <v>8</v>
      </c>
      <c r="Z52" s="33">
        <v>9</v>
      </c>
      <c r="AA52" s="34">
        <v>9</v>
      </c>
      <c r="AB52" s="31"/>
      <c r="AC52" s="33"/>
      <c r="AE52" s="33">
        <v>8</v>
      </c>
      <c r="AF52" s="33">
        <v>9</v>
      </c>
      <c r="AH52" s="33">
        <v>8</v>
      </c>
      <c r="AI52" s="33">
        <v>9</v>
      </c>
      <c r="AJ52" s="33">
        <v>9</v>
      </c>
      <c r="AK52" s="47"/>
      <c r="AL52" s="47"/>
      <c r="AM52" s="47"/>
      <c r="AN52" s="48">
        <v>10</v>
      </c>
      <c r="AO52" s="185">
        <v>28</v>
      </c>
      <c r="AP52" s="55">
        <f>IF($D$8="CO1",SUM(D52),)+IF($E$8="CO1",SUM(E52),)+IF($F$8="CO1",SUM(F52),)+IF($G$8="CO1",SUM(G52),)+IF($H$8="CO1",SUM(H52),)+IF($I$8="CO1",SUM(I52),)+IF($J$8="CO1",SUM(J52),)+IF($K$8="CO1",SUM(K52),)+IF($L$8="CO1",SUM(L52),)+IF($M$8="CO1",SUM(M52),)+IF($N$8="CO1",SUM(N52),)+IF($O$8="CO1",SUM(O52),)+IF($P$8="CO1",SUM(P52),)+IF($Q$8="CO1",SUM(Q52),)+IF($R$8="CO1",SUM(R52),)+IF($S$8="CO1",SUM(S52),)+IF($T$8="CO1",SUM(T52),)+IF($U$8="CO1",SUM(U52),)+IF($V$8="CO1",SUM(V52),)+IF($W$8="CO1",SUM(W52),)+IF($X$8="CO1",SUM(X52),)+IF($Y$8="CO1",SUM(Y52),)+IF($Z$8="CO1",SUM(Z52),)+IF($AA$8="CO1",SUM(AA52),)+IF($AB$8="CO1",SUM(AB52),)+IF($AC$8="CO1",SUM(AC52),)+IF($AD$8="CO1",SUM(AE52),)+IF($AE$8="CO1",SUM(AF52),)+IF($AF$8="CO1",SUM(AH52),)+IF($AG$8="CO1",SUM(AI52),)+IF($AH$8="CO1",SUM(AJ52),)+IF($AI$8="CO1",SUM(#REF!),)+IF($AJ$8="CO1",SUM(#REF!),)+IF($AK$8="CO1",SUM(AK52),)+IF($AL$8="CO1",SUM(AL52),)+IF($AM$8="CO1",SUM(AM52),)+IF($AN$8="CO1",SUM(AN52),)</f>
        <v>25</v>
      </c>
      <c r="AQ52" s="56">
        <f>IF($D$8="CO1",SUMIF($D52,"&gt;0",$D$10),)+IF($E$8="CO1",SUMIF($E52,"&gt;0",$E$10),)+IF($F$8="CO1",SUMIF($F52,"&gt;0",$F$10),)+IF($G$8="CO1",SUMIF($G52,"&gt;0",$G$10),)+IF($H$8="CO1",SUMIF($H52,"&gt;0",$H$10),)+IF($I$8="CO1",SUMIF($I52,"&gt;0",$I$10),)+IF($J$8="CO1",SUMIF($J52,"&gt;0",$J$10),)+IF($K$8="CO1",SUMIF($K52,"&gt;0",$K$10),)+IF($L$8="CO1",SUMIF($L52,"&gt;0",$L$10),)+IF($M$8="CO1",SUMIF($M52,"&gt;0",$M$10),)+IF($N$8="CO1",SUMIF($N52,"&gt;0",$N$10),)+IF($O$8="CO1",SUMIF($O52,"&gt;0",$O$10),)+IF($P$8="CO1",SUMIF($P52,"&gt;0",$P$10),)+IF($Q$8="CO1",SUMIF($Q52,"&gt;0",$Q$10),)+IF($R$8="CO1",SUMIF($R52,"&gt;0",$R$10),)+IF($S$8="CO1",SUMIF($S52,"&gt;0",$S$10),)+IF($T$8="CO1",SUMIF($T52,"&gt;0",$T$10),)+IF($U$8="CO1",SUMIF($U52,"&gt;0",$U$10),)+IF($V$8="CO1",SUMIF($V52,"&gt;0",$V$10),)+IF($W$8="CO1",SUMIF($W52,"&gt;0",$W$10),)+IF($X$8="CO1",SUMIF($X52,"&gt;0",$X$10),)+IF($Y$8="CO1",SUMIF($Y52,"&gt;0",$Y$10),)+IF($Z$8="CO1",SUMIF($Z52,"&gt;0",$Z$10),)+IF($AA$8="CO1",SUMIF($AA52,"&gt;0",$AA$10),)+IF($AB$8="CO1",SUMIF($AB52,"&gt;0",$AB$10),)+IF($AC$8="CO1",SUMIF($AC52,"&gt;0",$AC$10),)+IF($AD$8="CO1",SUMIF($AE52,"&gt;0",$AD$10),)+IF($AE$8="CO1",SUMIF($AF52,"&gt;0",$AE$10),)+IF($AF$8="CO1",SUMIF($AH52,"&gt;0",$AF$10),)+IF($AG$8="CO1",SUMIF($AI52,"&gt;0",$AG$10),)+IF($AH$8="CO1",SUMIF($AJ52,"&gt;0",$AH$10),)+IF($AI$8="CO1",SUMIF(#REF!,"&gt;0",$AI$10),)+IF($AJ$8="CO1",SUMIF(#REF!,"&gt;0",$AJ$10),)+IF($AK$8="CO1",SUMIF($AK52,"&gt;0",$AK$10),)+IF($AL$8="CO1",SUMIF($AL52,"&gt;0",$AL$10),)+IF($AM$8="CO1",SUMIF($AM52,"&gt;0",$AM$10),)</f>
        <v>30</v>
      </c>
      <c r="AR52" s="56">
        <f t="shared" si="1"/>
        <v>83.333333333333343</v>
      </c>
      <c r="AS52" s="56">
        <f t="shared" si="4"/>
        <v>26</v>
      </c>
      <c r="AT52" s="56">
        <f t="shared" si="5"/>
        <v>30</v>
      </c>
      <c r="AU52" s="56">
        <f t="shared" si="6"/>
        <v>86.666666666666671</v>
      </c>
      <c r="AV52" s="56">
        <f t="shared" si="7"/>
        <v>26</v>
      </c>
      <c r="AW52" s="56">
        <f t="shared" si="8"/>
        <v>30</v>
      </c>
      <c r="AX52" s="56">
        <f t="shared" si="9"/>
        <v>86.666666666666671</v>
      </c>
      <c r="AY52" s="56">
        <f t="shared" si="10"/>
        <v>26</v>
      </c>
      <c r="AZ52" s="56">
        <f t="shared" si="15"/>
        <v>30</v>
      </c>
      <c r="BA52" s="56">
        <f t="shared" si="3"/>
        <v>86.666666666666671</v>
      </c>
      <c r="BB52" s="56">
        <f t="shared" si="16"/>
        <v>26</v>
      </c>
      <c r="BC52" s="56">
        <f t="shared" si="11"/>
        <v>30</v>
      </c>
      <c r="BD52" s="56">
        <f t="shared" si="12"/>
        <v>86.666666666666671</v>
      </c>
      <c r="BE52" s="56">
        <f>IF($D$8="CO6",SUM(D52),)+IF($E$8="CO6",SUM(E52),)+IF($F$8="CO6",SUM(F52),)+IF($G$8="CO6",SUM(G52),)+IF($H$8="CO6",SUM(H52),)+IF($I$8="CO6",SUM(I52),)+IF($J$8="CO6",SUM(J52),)+IF($K$8="CO6",SUM(K52),)+IF($L$8="CO6",SUM(L52),)+IF($M$8="CO6",SUM(M52),)+IF($N$8="CO6",SUM(N52),)+IF($O$8="CO6",SUM(O52),)+IF($P$8="CO6",SUM(P52),)+IF($Q$8="CO6",SUM(Q52),)+IF($R$8="CO6",SUM(R52),)+IF($S$8="CO6",SUM(S52),)+IF($T$8="CO6",SUM(T52),)+IF($U$8="CO6",SUM(U52),)+IF($V$8="CO6",SUM(V52),)+IF($W$8="CO6",SUM(W52),)+IF($X$8="CO6",SUM(X52),)+IF($Y$8="CO6",SUM(Y52),)+IF($Z$8="CO6",SUM(Z52),)+IF($AA$8="CO6",SUM(AA52),)+IF($AB$8="CO6",SUM(AB52),)+IF($AC$8="CO6",SUM(AC52),)+IF($AD$8="CO6",SUM(AE52),)+IF($AE$8="CO6",SUM(AF52),)+IF($AF$8="CO6",SUM(AH52),)+IF($AG$8="CO6",SUM(AI52),)+IF($AH$8="CO6",SUM(AJ52),)+IF($AI$8="CO6",SUM(#REF!),)+IF($AJ$8="CO6",SUM(#REF!),)+IF($AK$8="CO6",SUM(AK52),)+IF($AL$8="CO6",SUM(AL52),)+IF($AM$8="CO6",SUM(AM52),)+IF($AN$8="CO6",SUM(AN52),)</f>
        <v>0</v>
      </c>
      <c r="BF52" s="61">
        <f>IF($D$8="CO6",SUMIF($D52,"&gt;0",$D$10),)+IF($E$8="CO6",SUMIF($E52,"&gt;0",$E$10),)+IF($F$8="CO6",SUMIF($F52,"&gt;0",$F$10),)+IF($G$8="CO6",SUMIF($G52,"&gt;0",$G$10),)+IF($H$8="CO6",SUMIF($H52,"&gt;0",$H$10),)+IF($I$8="CO6",SUMIF($I52,"&gt;0",$I$10),)+IF($J$8="CO6",SUMIF($J52,"&gt;0",$J$10),)+IF($K$8="CO6",SUMIF($K52,"&gt;0",$K$10),)+IF($L$8="CO6",SUMIF($L52,"&gt;0",$L$10),)+IF($M$8="CO6",SUMIF($M52,"&gt;0",$M$10),)+IF($N$8="CO6",SUMIF($N52,"&gt;0",$N$10),)+IF($O$8="CO6",SUMIF($O52,"&gt;0",$O$10),)+IF($P$8="CO6",SUMIF($P52,"&gt;0",$P$10),)+IF($Q$8="CO6",SUMIF($Q52,"&gt;0",$Q$10),)+IF($R$8="CO6",SUMIF($R52,"&gt;0",$R$10),)+IF($S$8="CO6",SUMIF($S52,"&gt;0",$S$10),)+IF($T$8="CO6",SUMIF($T52,"&gt;0",$T$10),)+IF($U$8="CO6",SUMIF($U52,"&gt;0",$U$10),)+IF($V$8="CO6",SUMIF($V52,"&gt;0",$V$10),)+IF($W$8="CO6",SUMIF($W52,"&gt;0",$W$10),)+IF($X$8="CO6",SUMIF($X52,"&gt;0",$X$10),)+IF($Y$8="CO6",SUMIF($Y52,"&gt;0",$Y$10),)+IF($Z$8="CO6",SUMIF($Z52,"&gt;0",$Z$10),)+IF($AA$8="CO6",SUMIF($AA52,"&gt;0",$AA$10),)+IF($AB$8="CO6",SUMIF($AB52,"&gt;0",$AB$10),)+IF($AC$8="CO6",SUMIF($AC52,"&gt;0",$AC$10),)+IF($AD$8="CO6",SUMIF($AE52,"&gt;0",$AD$10),)+IF($AE$8="CO6",SUMIF($AF52,"&gt;0",$AE$10),)+IF($AF$8="CO6",SUMIF($AH52,"&gt;0",$AF$10),)+IF($AG$8="CO6",SUMIF($AI52,"&gt;0",$AG$10),)+IF($AH$8="CO6",SUMIF($AJ52,"&gt;0",$AH$10),)+IF($AI$8="CO6",SUMIF(#REF!,"&gt;0",$AI$10),)+IF($AJ$8="CO6",SUMIF(#REF!,"&gt;0",$AJ$10),)+IF($AK$8="CO6",SUMIF($AK52,"&gt;0",$AK$10),)+IF($AL$8="CO6",SUMIF($AL52,"&gt;0",$AL$10),)+IF($AM$8="CO6",SUMIF($AM52,"&gt;0",$AM$10),)</f>
        <v>0</v>
      </c>
      <c r="BG52" s="62" t="str">
        <f t="shared" si="13"/>
        <v xml:space="preserve"> </v>
      </c>
      <c r="BH52" s="5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ht="15">
      <c r="A53" s="17">
        <v>43</v>
      </c>
      <c r="B53" s="22" t="s">
        <v>114</v>
      </c>
      <c r="C53" s="14" t="s">
        <v>115</v>
      </c>
      <c r="D53" s="19">
        <v>8</v>
      </c>
      <c r="E53" s="19">
        <v>9</v>
      </c>
      <c r="F53" s="19">
        <v>8</v>
      </c>
      <c r="G53" s="20"/>
      <c r="H53" s="21"/>
      <c r="I53" s="16"/>
      <c r="J53" s="32">
        <v>9</v>
      </c>
      <c r="K53" s="19">
        <v>8</v>
      </c>
      <c r="L53" s="33"/>
      <c r="M53" s="33"/>
      <c r="N53" s="33"/>
      <c r="O53" s="34"/>
      <c r="P53" s="31">
        <v>8</v>
      </c>
      <c r="Q53" s="33">
        <v>8</v>
      </c>
      <c r="R53" s="33"/>
      <c r="S53" s="33"/>
      <c r="T53" s="33"/>
      <c r="U53" s="33"/>
      <c r="V53" s="33">
        <v>7</v>
      </c>
      <c r="W53" s="33">
        <v>7</v>
      </c>
      <c r="X53" s="33">
        <v>8</v>
      </c>
      <c r="Y53" s="33"/>
      <c r="Z53" s="33"/>
      <c r="AA53" s="34"/>
      <c r="AB53" s="31"/>
      <c r="AC53" s="33"/>
      <c r="AE53" s="33">
        <v>8</v>
      </c>
      <c r="AF53" s="33">
        <v>7</v>
      </c>
      <c r="AH53" s="33">
        <v>8</v>
      </c>
      <c r="AI53" s="33">
        <v>7</v>
      </c>
      <c r="AJ53" s="33">
        <v>7</v>
      </c>
      <c r="AK53" s="47"/>
      <c r="AL53" s="47"/>
      <c r="AM53" s="47"/>
      <c r="AN53" s="48">
        <v>10</v>
      </c>
      <c r="AO53" s="185">
        <v>21</v>
      </c>
      <c r="AP53" s="55">
        <f>IF($D$8="CO1",SUM(D53),)+IF($E$8="CO1",SUM(E53),)+IF($F$8="CO1",SUM(F53),)+IF($G$8="CO1",SUM(G53),)+IF($H$8="CO1",SUM(H53),)+IF($I$8="CO1",SUM(I53),)+IF($J$8="CO1",SUM(J53),)+IF($K$8="CO1",SUM(K53),)+IF($L$8="CO1",SUM(L53),)+IF($M$8="CO1",SUM(M53),)+IF($N$8="CO1",SUM(N53),)+IF($O$8="CO1",SUM(O53),)+IF($P$8="CO1",SUM(P53),)+IF($Q$8="CO1",SUM(Q53),)+IF($R$8="CO1",SUM(R53),)+IF($S$8="CO1",SUM(S53),)+IF($T$8="CO1",SUM(T53),)+IF($U$8="CO1",SUM(U53),)+IF($V$8="CO1",SUM(V53),)+IF($W$8="CO1",SUM(W53),)+IF($X$8="CO1",SUM(X53),)+IF($Y$8="CO1",SUM(Y53),)+IF($Z$8="CO1",SUM(Z53),)+IF($AA$8="CO1",SUM(AA53),)+IF($AB$8="CO1",SUM(AB53),)+IF($AC$8="CO1",SUM(AC53),)+IF($AD$8="CO1",SUM(AE53),)+IF($AE$8="CO1",SUM(AF53),)+IF($AF$8="CO1",SUM(AH53),)+IF($AG$8="CO1",SUM(AI53),)+IF($AH$8="CO1",SUM(AJ53),)+IF($AI$8="CO1",SUM(#REF!),)+IF($AJ$8="CO1",SUM(#REF!),)+IF($AK$8="CO1",SUM(AK53),)+IF($AL$8="CO1",SUM(AL53),)+IF($AM$8="CO1",SUM(AM53),)+IF($AN$8="CO1",SUM(AN53),)</f>
        <v>25</v>
      </c>
      <c r="AQ53" s="56">
        <f>IF($D$8="CO1",SUMIF($D53,"&gt;0",$D$10),)+IF($E$8="CO1",SUMIF($E53,"&gt;0",$E$10),)+IF($F$8="CO1",SUMIF($F53,"&gt;0",$F$10),)+IF($G$8="CO1",SUMIF($G53,"&gt;0",$G$10),)+IF($H$8="CO1",SUMIF($H53,"&gt;0",$H$10),)+IF($I$8="CO1",SUMIF($I53,"&gt;0",$I$10),)+IF($J$8="CO1",SUMIF($J53,"&gt;0",$J$10),)+IF($K$8="CO1",SUMIF($K53,"&gt;0",$K$10),)+IF($L$8="CO1",SUMIF($L53,"&gt;0",$L$10),)+IF($M$8="CO1",SUMIF($M53,"&gt;0",$M$10),)+IF($N$8="CO1",SUMIF($N53,"&gt;0",$N$10),)+IF($O$8="CO1",SUMIF($O53,"&gt;0",$O$10),)+IF($P$8="CO1",SUMIF($P53,"&gt;0",$P$10),)+IF($Q$8="CO1",SUMIF($Q53,"&gt;0",$Q$10),)+IF($R$8="CO1",SUMIF($R53,"&gt;0",$R$10),)+IF($S$8="CO1",SUMIF($S53,"&gt;0",$S$10),)+IF($T$8="CO1",SUMIF($T53,"&gt;0",$T$10),)+IF($U$8="CO1",SUMIF($U53,"&gt;0",$U$10),)+IF($V$8="CO1",SUMIF($V53,"&gt;0",$V$10),)+IF($W$8="CO1",SUMIF($W53,"&gt;0",$W$10),)+IF($X$8="CO1",SUMIF($X53,"&gt;0",$X$10),)+IF($Y$8="CO1",SUMIF($Y53,"&gt;0",$Y$10),)+IF($Z$8="CO1",SUMIF($Z53,"&gt;0",$Z$10),)+IF($AA$8="CO1",SUMIF($AA53,"&gt;0",$AA$10),)+IF($AB$8="CO1",SUMIF($AB53,"&gt;0",$AB$10),)+IF($AC$8="CO1",SUMIF($AC53,"&gt;0",$AC$10),)+IF($AD$8="CO1",SUMIF($AE53,"&gt;0",$AD$10),)+IF($AE$8="CO1",SUMIF($AF53,"&gt;0",$AE$10),)+IF($AF$8="CO1",SUMIF($AH53,"&gt;0",$AF$10),)+IF($AG$8="CO1",SUMIF($AI53,"&gt;0",$AG$10),)+IF($AH$8="CO1",SUMIF($AJ53,"&gt;0",$AH$10),)+IF($AI$8="CO1",SUMIF(#REF!,"&gt;0",$AI$10),)+IF($AJ$8="CO1",SUMIF(#REF!,"&gt;0",$AJ$10),)+IF($AK$8="CO1",SUMIF($AK53,"&gt;0",$AK$10),)+IF($AL$8="CO1",SUMIF($AL53,"&gt;0",$AL$10),)+IF($AM$8="CO1",SUMIF($AM53,"&gt;0",$AM$10),)</f>
        <v>30</v>
      </c>
      <c r="AR53" s="56">
        <f t="shared" si="1"/>
        <v>83.333333333333343</v>
      </c>
      <c r="AS53" s="56">
        <f t="shared" si="4"/>
        <v>25</v>
      </c>
      <c r="AT53" s="56">
        <f t="shared" si="5"/>
        <v>30</v>
      </c>
      <c r="AU53" s="56">
        <f t="shared" si="6"/>
        <v>83.333333333333343</v>
      </c>
      <c r="AV53" s="56">
        <f t="shared" si="7"/>
        <v>22</v>
      </c>
      <c r="AW53" s="56">
        <f t="shared" si="8"/>
        <v>30</v>
      </c>
      <c r="AX53" s="56">
        <f t="shared" si="9"/>
        <v>73.333333333333329</v>
      </c>
      <c r="AY53" s="56">
        <f t="shared" si="10"/>
        <v>23</v>
      </c>
      <c r="AZ53" s="56">
        <f t="shared" si="15"/>
        <v>30</v>
      </c>
      <c r="BA53" s="56">
        <f t="shared" si="3"/>
        <v>76.666666666666671</v>
      </c>
      <c r="BB53" s="56">
        <f t="shared" si="16"/>
        <v>22</v>
      </c>
      <c r="BC53" s="56">
        <f t="shared" si="11"/>
        <v>30</v>
      </c>
      <c r="BD53" s="56">
        <f t="shared" si="12"/>
        <v>73.333333333333329</v>
      </c>
      <c r="BE53" s="56">
        <f>IF($D$8="CO6",SUM(D53),)+IF($E$8="CO6",SUM(E53),)+IF($F$8="CO6",SUM(F53),)+IF($G$8="CO6",SUM(G53),)+IF($H$8="CO6",SUM(H53),)+IF($I$8="CO6",SUM(I53),)+IF($J$8="CO6",SUM(J53),)+IF($K$8="CO6",SUM(K53),)+IF($L$8="CO6",SUM(L53),)+IF($M$8="CO6",SUM(M53),)+IF($N$8="CO6",SUM(N53),)+IF($O$8="CO6",SUM(O53),)+IF($P$8="CO6",SUM(P53),)+IF($Q$8="CO6",SUM(Q53),)+IF($R$8="CO6",SUM(R53),)+IF($S$8="CO6",SUM(S53),)+IF($T$8="CO6",SUM(T53),)+IF($U$8="CO6",SUM(U53),)+IF($V$8="CO6",SUM(V53),)+IF($W$8="CO6",SUM(W53),)+IF($X$8="CO6",SUM(X53),)+IF($Y$8="CO6",SUM(Y53),)+IF($Z$8="CO6",SUM(Z53),)+IF($AA$8="CO6",SUM(AA53),)+IF($AB$8="CO6",SUM(AB53),)+IF($AC$8="CO6",SUM(AC53),)+IF($AD$8="CO6",SUM(AE53),)+IF($AE$8="CO6",SUM(AF53),)+IF($AF$8="CO6",SUM(AH53),)+IF($AG$8="CO6",SUM(AI53),)+IF($AH$8="CO6",SUM(AJ53),)+IF($AI$8="CO6",SUM(#REF!),)+IF($AJ$8="CO6",SUM(#REF!),)+IF($AK$8="CO6",SUM(AK53),)+IF($AL$8="CO6",SUM(AL53),)+IF($AM$8="CO6",SUM(AM53),)+IF($AN$8="CO6",SUM(AN53),)</f>
        <v>0</v>
      </c>
      <c r="BF53" s="61">
        <f>IF($D$8="CO6",SUMIF($D53,"&gt;0",$D$10),)+IF($E$8="CO6",SUMIF($E53,"&gt;0",$E$10),)+IF($F$8="CO6",SUMIF($F53,"&gt;0",$F$10),)+IF($G$8="CO6",SUMIF($G53,"&gt;0",$G$10),)+IF($H$8="CO6",SUMIF($H53,"&gt;0",$H$10),)+IF($I$8="CO6",SUMIF($I53,"&gt;0",$I$10),)+IF($J$8="CO6",SUMIF($J53,"&gt;0",$J$10),)+IF($K$8="CO6",SUMIF($K53,"&gt;0",$K$10),)+IF($L$8="CO6",SUMIF($L53,"&gt;0",$L$10),)+IF($M$8="CO6",SUMIF($M53,"&gt;0",$M$10),)+IF($N$8="CO6",SUMIF($N53,"&gt;0",$N$10),)+IF($O$8="CO6",SUMIF($O53,"&gt;0",$O$10),)+IF($P$8="CO6",SUMIF($P53,"&gt;0",$P$10),)+IF($Q$8="CO6",SUMIF($Q53,"&gt;0",$Q$10),)+IF($R$8="CO6",SUMIF($R53,"&gt;0",$R$10),)+IF($S$8="CO6",SUMIF($S53,"&gt;0",$S$10),)+IF($T$8="CO6",SUMIF($T53,"&gt;0",$T$10),)+IF($U$8="CO6",SUMIF($U53,"&gt;0",$U$10),)+IF($V$8="CO6",SUMIF($V53,"&gt;0",$V$10),)+IF($W$8="CO6",SUMIF($W53,"&gt;0",$W$10),)+IF($X$8="CO6",SUMIF($X53,"&gt;0",$X$10),)+IF($Y$8="CO6",SUMIF($Y53,"&gt;0",$Y$10),)+IF($Z$8="CO6",SUMIF($Z53,"&gt;0",$Z$10),)+IF($AA$8="CO6",SUMIF($AA53,"&gt;0",$AA$10),)+IF($AB$8="CO6",SUMIF($AB53,"&gt;0",$AB$10),)+IF($AC$8="CO6",SUMIF($AC53,"&gt;0",$AC$10),)+IF($AD$8="CO6",SUMIF($AE53,"&gt;0",$AD$10),)+IF($AE$8="CO6",SUMIF($AF53,"&gt;0",$AE$10),)+IF($AF$8="CO6",SUMIF($AH53,"&gt;0",$AF$10),)+IF($AG$8="CO6",SUMIF($AI53,"&gt;0",$AG$10),)+IF($AH$8="CO6",SUMIF($AJ53,"&gt;0",$AH$10),)+IF($AI$8="CO6",SUMIF(#REF!,"&gt;0",$AI$10),)+IF($AJ$8="CO6",SUMIF(#REF!,"&gt;0",$AJ$10),)+IF($AK$8="CO6",SUMIF($AK53,"&gt;0",$AK$10),)+IF($AL$8="CO6",SUMIF($AL53,"&gt;0",$AL$10),)+IF($AM$8="CO6",SUMIF($AM53,"&gt;0",$AM$10),)</f>
        <v>0</v>
      </c>
      <c r="BG53" s="62" t="str">
        <f t="shared" si="13"/>
        <v xml:space="preserve"> </v>
      </c>
      <c r="BH53" s="5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ht="15">
      <c r="A54" s="13">
        <v>44</v>
      </c>
      <c r="B54" s="22" t="s">
        <v>116</v>
      </c>
      <c r="C54" s="14" t="s">
        <v>117</v>
      </c>
      <c r="D54" s="19">
        <v>8</v>
      </c>
      <c r="E54" s="19">
        <v>9</v>
      </c>
      <c r="F54" s="19">
        <v>8</v>
      </c>
      <c r="G54" s="20"/>
      <c r="H54" s="21"/>
      <c r="I54" s="16"/>
      <c r="J54" s="32">
        <v>9</v>
      </c>
      <c r="K54" s="19">
        <v>8</v>
      </c>
      <c r="L54" s="33"/>
      <c r="M54" s="33"/>
      <c r="N54" s="33"/>
      <c r="O54" s="34"/>
      <c r="P54" s="31">
        <v>8</v>
      </c>
      <c r="Q54" s="33">
        <v>9</v>
      </c>
      <c r="R54" s="33"/>
      <c r="S54" s="33"/>
      <c r="T54" s="33"/>
      <c r="U54" s="33"/>
      <c r="V54" s="33"/>
      <c r="W54" s="33"/>
      <c r="X54" s="33"/>
      <c r="Y54" s="33">
        <v>9</v>
      </c>
      <c r="Z54" s="33">
        <v>8</v>
      </c>
      <c r="AA54" s="34">
        <v>9</v>
      </c>
      <c r="AB54" s="31"/>
      <c r="AC54" s="33"/>
      <c r="AE54" s="33">
        <v>8</v>
      </c>
      <c r="AF54" s="33">
        <v>7</v>
      </c>
      <c r="AH54" s="33">
        <v>8</v>
      </c>
      <c r="AI54" s="33">
        <v>7</v>
      </c>
      <c r="AJ54" s="33">
        <v>8</v>
      </c>
      <c r="AK54" s="47"/>
      <c r="AL54" s="47"/>
      <c r="AM54" s="47"/>
      <c r="AN54" s="48">
        <v>10</v>
      </c>
      <c r="AO54" s="185">
        <v>22</v>
      </c>
      <c r="AP54" s="55">
        <f>IF($D$8="CO1",SUM(D54),)+IF($E$8="CO1",SUM(E54),)+IF($F$8="CO1",SUM(F54),)+IF($G$8="CO1",SUM(G54),)+IF($H$8="CO1",SUM(H54),)+IF($I$8="CO1",SUM(I54),)+IF($J$8="CO1",SUM(J54),)+IF($K$8="CO1",SUM(K54),)+IF($L$8="CO1",SUM(L54),)+IF($M$8="CO1",SUM(M54),)+IF($N$8="CO1",SUM(N54),)+IF($O$8="CO1",SUM(O54),)+IF($P$8="CO1",SUM(P54),)+IF($Q$8="CO1",SUM(Q54),)+IF($R$8="CO1",SUM(R54),)+IF($S$8="CO1",SUM(S54),)+IF($T$8="CO1",SUM(T54),)+IF($U$8="CO1",SUM(U54),)+IF($V$8="CO1",SUM(V54),)+IF($W$8="CO1",SUM(W54),)+IF($X$8="CO1",SUM(X54),)+IF($Y$8="CO1",SUM(Y54),)+IF($Z$8="CO1",SUM(Z54),)+IF($AA$8="CO1",SUM(AA54),)+IF($AB$8="CO1",SUM(AB54),)+IF($AC$8="CO1",SUM(AC54),)+IF($AD$8="CO1",SUM(AE54),)+IF($AE$8="CO1",SUM(AF54),)+IF($AF$8="CO1",SUM(AH54),)+IF($AG$8="CO1",SUM(AI54),)+IF($AH$8="CO1",SUM(AJ54),)+IF($AI$8="CO1",SUM(#REF!),)+IF($AJ$8="CO1",SUM(#REF!),)+IF($AK$8="CO1",SUM(AK54),)+IF($AL$8="CO1",SUM(AL54),)+IF($AM$8="CO1",SUM(AM54),)+IF($AN$8="CO1",SUM(AN54),)</f>
        <v>25</v>
      </c>
      <c r="AQ54" s="56">
        <f>IF($D$8="CO1",SUMIF($D54,"&gt;0",$D$10),)+IF($E$8="CO1",SUMIF($E54,"&gt;0",$E$10),)+IF($F$8="CO1",SUMIF($F54,"&gt;0",$F$10),)+IF($G$8="CO1",SUMIF($G54,"&gt;0",$G$10),)+IF($H$8="CO1",SUMIF($H54,"&gt;0",$H$10),)+IF($I$8="CO1",SUMIF($I54,"&gt;0",$I$10),)+IF($J$8="CO1",SUMIF($J54,"&gt;0",$J$10),)+IF($K$8="CO1",SUMIF($K54,"&gt;0",$K$10),)+IF($L$8="CO1",SUMIF($L54,"&gt;0",$L$10),)+IF($M$8="CO1",SUMIF($M54,"&gt;0",$M$10),)+IF($N$8="CO1",SUMIF($N54,"&gt;0",$N$10),)+IF($O$8="CO1",SUMIF($O54,"&gt;0",$O$10),)+IF($P$8="CO1",SUMIF($P54,"&gt;0",$P$10),)+IF($Q$8="CO1",SUMIF($Q54,"&gt;0",$Q$10),)+IF($R$8="CO1",SUMIF($R54,"&gt;0",$R$10),)+IF($S$8="CO1",SUMIF($S54,"&gt;0",$S$10),)+IF($T$8="CO1",SUMIF($T54,"&gt;0",$T$10),)+IF($U$8="CO1",SUMIF($U54,"&gt;0",$U$10),)+IF($V$8="CO1",SUMIF($V54,"&gt;0",$V$10),)+IF($W$8="CO1",SUMIF($W54,"&gt;0",$W$10),)+IF($X$8="CO1",SUMIF($X54,"&gt;0",$X$10),)+IF($Y$8="CO1",SUMIF($Y54,"&gt;0",$Y$10),)+IF($Z$8="CO1",SUMIF($Z54,"&gt;0",$Z$10),)+IF($AA$8="CO1",SUMIF($AA54,"&gt;0",$AA$10),)+IF($AB$8="CO1",SUMIF($AB54,"&gt;0",$AB$10),)+IF($AC$8="CO1",SUMIF($AC54,"&gt;0",$AC$10),)+IF($AD$8="CO1",SUMIF($AE54,"&gt;0",$AD$10),)+IF($AE$8="CO1",SUMIF($AF54,"&gt;0",$AE$10),)+IF($AF$8="CO1",SUMIF($AH54,"&gt;0",$AF$10),)+IF($AG$8="CO1",SUMIF($AI54,"&gt;0",$AG$10),)+IF($AH$8="CO1",SUMIF($AJ54,"&gt;0",$AH$10),)+IF($AI$8="CO1",SUMIF(#REF!,"&gt;0",$AI$10),)+IF($AJ$8="CO1",SUMIF(#REF!,"&gt;0",$AJ$10),)+IF($AK$8="CO1",SUMIF($AK54,"&gt;0",$AK$10),)+IF($AL$8="CO1",SUMIF($AL54,"&gt;0",$AL$10),)+IF($AM$8="CO1",SUMIF($AM54,"&gt;0",$AM$10),)</f>
        <v>30</v>
      </c>
      <c r="AR54" s="56">
        <f t="shared" si="1"/>
        <v>83.333333333333343</v>
      </c>
      <c r="AS54" s="56">
        <f t="shared" si="4"/>
        <v>25</v>
      </c>
      <c r="AT54" s="56">
        <f t="shared" si="5"/>
        <v>30</v>
      </c>
      <c r="AU54" s="56">
        <f t="shared" si="6"/>
        <v>83.333333333333343</v>
      </c>
      <c r="AV54" s="56">
        <f t="shared" si="7"/>
        <v>26</v>
      </c>
      <c r="AW54" s="56">
        <f t="shared" si="8"/>
        <v>30</v>
      </c>
      <c r="AX54" s="56">
        <f t="shared" si="9"/>
        <v>86.666666666666671</v>
      </c>
      <c r="AY54" s="56">
        <f t="shared" si="10"/>
        <v>24</v>
      </c>
      <c r="AZ54" s="56">
        <f t="shared" si="15"/>
        <v>30</v>
      </c>
      <c r="BA54" s="56">
        <f t="shared" si="3"/>
        <v>80</v>
      </c>
      <c r="BB54" s="56">
        <f t="shared" si="16"/>
        <v>23</v>
      </c>
      <c r="BC54" s="56">
        <f t="shared" si="11"/>
        <v>30</v>
      </c>
      <c r="BD54" s="56">
        <f t="shared" si="12"/>
        <v>76.666666666666671</v>
      </c>
      <c r="BE54" s="56">
        <f>IF($D$8="CO6",SUM(D54),)+IF($E$8="CO6",SUM(E54),)+IF($F$8="CO6",SUM(F54),)+IF($G$8="CO6",SUM(G54),)+IF($H$8="CO6",SUM(H54),)+IF($I$8="CO6",SUM(I54),)+IF($J$8="CO6",SUM(J54),)+IF($K$8="CO6",SUM(K54),)+IF($L$8="CO6",SUM(L54),)+IF($M$8="CO6",SUM(M54),)+IF($N$8="CO6",SUM(N54),)+IF($O$8="CO6",SUM(O54),)+IF($P$8="CO6",SUM(P54),)+IF($Q$8="CO6",SUM(Q54),)+IF($R$8="CO6",SUM(R54),)+IF($S$8="CO6",SUM(S54),)+IF($T$8="CO6",SUM(T54),)+IF($U$8="CO6",SUM(U54),)+IF($V$8="CO6",SUM(V54),)+IF($W$8="CO6",SUM(W54),)+IF($X$8="CO6",SUM(X54),)+IF($Y$8="CO6",SUM(Y54),)+IF($Z$8="CO6",SUM(Z54),)+IF($AA$8="CO6",SUM(AA54),)+IF($AB$8="CO6",SUM(AB54),)+IF($AC$8="CO6",SUM(AC54),)+IF($AD$8="CO6",SUM(AE54),)+IF($AE$8="CO6",SUM(AF54),)+IF($AF$8="CO6",SUM(AH54),)+IF($AG$8="CO6",SUM(AI54),)+IF($AH$8="CO6",SUM(AJ54),)+IF($AI$8="CO6",SUM(#REF!),)+IF($AJ$8="CO6",SUM(#REF!),)+IF($AK$8="CO6",SUM(AK54),)+IF($AL$8="CO6",SUM(AL54),)+IF($AM$8="CO6",SUM(AM54),)+IF($AN$8="CO6",SUM(AN54),)</f>
        <v>0</v>
      </c>
      <c r="BF54" s="61">
        <f>IF($D$8="CO6",SUMIF($D54,"&gt;0",$D$10),)+IF($E$8="CO6",SUMIF($E54,"&gt;0",$E$10),)+IF($F$8="CO6",SUMIF($F54,"&gt;0",$F$10),)+IF($G$8="CO6",SUMIF($G54,"&gt;0",$G$10),)+IF($H$8="CO6",SUMIF($H54,"&gt;0",$H$10),)+IF($I$8="CO6",SUMIF($I54,"&gt;0",$I$10),)+IF($J$8="CO6",SUMIF($J54,"&gt;0",$J$10),)+IF($K$8="CO6",SUMIF($K54,"&gt;0",$K$10),)+IF($L$8="CO6",SUMIF($L54,"&gt;0",$L$10),)+IF($M$8="CO6",SUMIF($M54,"&gt;0",$M$10),)+IF($N$8="CO6",SUMIF($N54,"&gt;0",$N$10),)+IF($O$8="CO6",SUMIF($O54,"&gt;0",$O$10),)+IF($P$8="CO6",SUMIF($P54,"&gt;0",$P$10),)+IF($Q$8="CO6",SUMIF($Q54,"&gt;0",$Q$10),)+IF($R$8="CO6",SUMIF($R54,"&gt;0",$R$10),)+IF($S$8="CO6",SUMIF($S54,"&gt;0",$S$10),)+IF($T$8="CO6",SUMIF($T54,"&gt;0",$T$10),)+IF($U$8="CO6",SUMIF($U54,"&gt;0",$U$10),)+IF($V$8="CO6",SUMIF($V54,"&gt;0",$V$10),)+IF($W$8="CO6",SUMIF($W54,"&gt;0",$W$10),)+IF($X$8="CO6",SUMIF($X54,"&gt;0",$X$10),)+IF($Y$8="CO6",SUMIF($Y54,"&gt;0",$Y$10),)+IF($Z$8="CO6",SUMIF($Z54,"&gt;0",$Z$10),)+IF($AA$8="CO6",SUMIF($AA54,"&gt;0",$AA$10),)+IF($AB$8="CO6",SUMIF($AB54,"&gt;0",$AB$10),)+IF($AC$8="CO6",SUMIF($AC54,"&gt;0",$AC$10),)+IF($AD$8="CO6",SUMIF($AE54,"&gt;0",$AD$10),)+IF($AE$8="CO6",SUMIF($AF54,"&gt;0",$AE$10),)+IF($AF$8="CO6",SUMIF($AH54,"&gt;0",$AF$10),)+IF($AG$8="CO6",SUMIF($AI54,"&gt;0",$AG$10),)+IF($AH$8="CO6",SUMIF($AJ54,"&gt;0",$AH$10),)+IF($AI$8="CO6",SUMIF(#REF!,"&gt;0",$AI$10),)+IF($AJ$8="CO6",SUMIF(#REF!,"&gt;0",$AJ$10),)+IF($AK$8="CO6",SUMIF($AK54,"&gt;0",$AK$10),)+IF($AL$8="CO6",SUMIF($AL54,"&gt;0",$AL$10),)+IF($AM$8="CO6",SUMIF($AM54,"&gt;0",$AM$10),)</f>
        <v>0</v>
      </c>
      <c r="BG54" s="62" t="str">
        <f t="shared" si="13"/>
        <v xml:space="preserve"> </v>
      </c>
      <c r="BH54" s="5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ht="15">
      <c r="A55" s="17">
        <v>45</v>
      </c>
      <c r="B55" s="22" t="s">
        <v>118</v>
      </c>
      <c r="C55" s="14" t="s">
        <v>119</v>
      </c>
      <c r="D55" s="19">
        <v>8</v>
      </c>
      <c r="E55" s="19">
        <v>8</v>
      </c>
      <c r="F55" s="19">
        <v>8</v>
      </c>
      <c r="G55" s="20"/>
      <c r="H55" s="21"/>
      <c r="I55" s="16"/>
      <c r="J55" s="32"/>
      <c r="K55" s="19"/>
      <c r="L55" s="33"/>
      <c r="M55" s="33">
        <v>8</v>
      </c>
      <c r="N55" s="33">
        <v>8</v>
      </c>
      <c r="O55" s="34"/>
      <c r="P55" s="31">
        <v>9</v>
      </c>
      <c r="Q55" s="33">
        <v>9</v>
      </c>
      <c r="R55" s="33"/>
      <c r="S55" s="33"/>
      <c r="T55" s="33"/>
      <c r="U55" s="33"/>
      <c r="V55" s="33">
        <v>9</v>
      </c>
      <c r="W55" s="33">
        <v>9</v>
      </c>
      <c r="X55" s="33">
        <v>9</v>
      </c>
      <c r="Y55" s="33"/>
      <c r="Z55" s="33"/>
      <c r="AA55" s="34"/>
      <c r="AB55" s="31"/>
      <c r="AC55" s="33"/>
      <c r="AE55" s="33">
        <v>8</v>
      </c>
      <c r="AF55" s="31">
        <v>8</v>
      </c>
      <c r="AH55" s="33">
        <v>8</v>
      </c>
      <c r="AI55" s="33">
        <v>8</v>
      </c>
      <c r="AJ55" s="33">
        <v>8</v>
      </c>
      <c r="AK55" s="47"/>
      <c r="AL55" s="47"/>
      <c r="AM55" s="47"/>
      <c r="AN55" s="48">
        <v>10</v>
      </c>
      <c r="AO55" s="185">
        <v>32</v>
      </c>
      <c r="AP55" s="55">
        <f>IF($D$8="CO1",SUM(D55),)+IF($E$8="CO1",SUM(E55),)+IF($F$8="CO1",SUM(F55),)+IF($G$8="CO1",SUM(G55),)+IF($H$8="CO1",SUM(H55),)+IF($I$8="CO1",SUM(I55),)+IF($J$8="CO1",SUM(J55),)+IF($K$8="CO1",SUM(K55),)+IF($L$8="CO1",SUM(L55),)+IF($M$8="CO1",SUM(M55),)+IF($N$8="CO1",SUM(N55),)+IF($O$8="CO1",SUM(O55),)+IF($P$8="CO1",SUM(P55),)+IF($Q$8="CO1",SUM(Q55),)+IF($R$8="CO1",SUM(R55),)+IF($S$8="CO1",SUM(S55),)+IF($T$8="CO1",SUM(T55),)+IF($U$8="CO1",SUM(U55),)+IF($V$8="CO1",SUM(V55),)+IF($W$8="CO1",SUM(W55),)+IF($X$8="CO1",SUM(X55),)+IF($Y$8="CO1",SUM(Y55),)+IF($Z$8="CO1",SUM(Z55),)+IF($AA$8="CO1",SUM(AA55),)+IF($AB$8="CO1",SUM(AB55),)+IF($AC$8="CO1",SUM(AC55),)+IF($AD$8="CO1",SUM(AE55),)+IF($AE$8="CO1",SUM(AF55),)+IF($AF$8="CO1",SUM(AH55),)+IF($AG$8="CO1",SUM(AI55),)+IF($AH$8="CO1",SUM(AJ55),)+IF($AI$8="CO1",SUM(#REF!),)+IF($AJ$8="CO1",SUM(#REF!),)+IF($AK$8="CO1",SUM(AK55),)+IF($AL$8="CO1",SUM(AL55),)+IF($AM$8="CO1",SUM(AM55),)+IF($AN$8="CO1",SUM(AN55),)</f>
        <v>24</v>
      </c>
      <c r="AQ55" s="56">
        <f>IF($D$8="CO1",SUMIF($D55,"&gt;0",$D$10),)+IF($E$8="CO1",SUMIF($E55,"&gt;0",$E$10),)+IF($F$8="CO1",SUMIF($F55,"&gt;0",$F$10),)+IF($G$8="CO1",SUMIF($G55,"&gt;0",$G$10),)+IF($H$8="CO1",SUMIF($H55,"&gt;0",$H$10),)+IF($I$8="CO1",SUMIF($I55,"&gt;0",$I$10),)+IF($J$8="CO1",SUMIF($J55,"&gt;0",$J$10),)+IF($K$8="CO1",SUMIF($K55,"&gt;0",$K$10),)+IF($L$8="CO1",SUMIF($L55,"&gt;0",$L$10),)+IF($M$8="CO1",SUMIF($M55,"&gt;0",$M$10),)+IF($N$8="CO1",SUMIF($N55,"&gt;0",$N$10),)+IF($O$8="CO1",SUMIF($O55,"&gt;0",$O$10),)+IF($P$8="CO1",SUMIF($P55,"&gt;0",$P$10),)+IF($Q$8="CO1",SUMIF($Q55,"&gt;0",$Q$10),)+IF($R$8="CO1",SUMIF($R55,"&gt;0",$R$10),)+IF($S$8="CO1",SUMIF($S55,"&gt;0",$S$10),)+IF($T$8="CO1",SUMIF($T55,"&gt;0",$T$10),)+IF($U$8="CO1",SUMIF($U55,"&gt;0",$U$10),)+IF($V$8="CO1",SUMIF($V55,"&gt;0",$V$10),)+IF($W$8="CO1",SUMIF($W55,"&gt;0",$W$10),)+IF($X$8="CO1",SUMIF($X55,"&gt;0",$X$10),)+IF($Y$8="CO1",SUMIF($Y55,"&gt;0",$Y$10),)+IF($Z$8="CO1",SUMIF($Z55,"&gt;0",$Z$10),)+IF($AA$8="CO1",SUMIF($AA55,"&gt;0",$AA$10),)+IF($AB$8="CO1",SUMIF($AB55,"&gt;0",$AB$10),)+IF($AC$8="CO1",SUMIF($AC55,"&gt;0",$AC$10),)+IF($AD$8="CO1",SUMIF($AE55,"&gt;0",$AD$10),)+IF($AE$8="CO1",SUMIF($AF55,"&gt;0",$AE$10),)+IF($AF$8="CO1",SUMIF($AH55,"&gt;0",$AF$10),)+IF($AG$8="CO1",SUMIF($AI55,"&gt;0",$AG$10),)+IF($AH$8="CO1",SUMIF($AJ55,"&gt;0",$AH$10),)+IF($AI$8="CO1",SUMIF(#REF!,"&gt;0",$AI$10),)+IF($AJ$8="CO1",SUMIF(#REF!,"&gt;0",$AJ$10),)+IF($AK$8="CO1",SUMIF($AK55,"&gt;0",$AK$10),)+IF($AL$8="CO1",SUMIF($AL55,"&gt;0",$AL$10),)+IF($AM$8="CO1",SUMIF($AM55,"&gt;0",$AM$10),)</f>
        <v>30</v>
      </c>
      <c r="AR55" s="56">
        <f t="shared" si="1"/>
        <v>80</v>
      </c>
      <c r="AS55" s="56">
        <f t="shared" si="4"/>
        <v>25</v>
      </c>
      <c r="AT55" s="56">
        <f t="shared" si="5"/>
        <v>30</v>
      </c>
      <c r="AU55" s="56">
        <f t="shared" si="6"/>
        <v>83.333333333333343</v>
      </c>
      <c r="AV55" s="56">
        <f t="shared" si="7"/>
        <v>27</v>
      </c>
      <c r="AW55" s="56">
        <f t="shared" si="8"/>
        <v>30</v>
      </c>
      <c r="AX55" s="56">
        <f t="shared" si="9"/>
        <v>90</v>
      </c>
      <c r="AY55" s="56">
        <f t="shared" si="10"/>
        <v>25</v>
      </c>
      <c r="AZ55" s="56">
        <f t="shared" si="15"/>
        <v>30</v>
      </c>
      <c r="BA55" s="56">
        <f t="shared" si="3"/>
        <v>83.333333333333343</v>
      </c>
      <c r="BB55" s="56">
        <f t="shared" si="16"/>
        <v>24</v>
      </c>
      <c r="BC55" s="56">
        <f t="shared" si="11"/>
        <v>30</v>
      </c>
      <c r="BD55" s="56">
        <f t="shared" si="12"/>
        <v>80</v>
      </c>
      <c r="BE55" s="56">
        <f>IF($D$8="CO6",SUM(D55),)+IF($E$8="CO6",SUM(E55),)+IF($F$8="CO6",SUM(F55),)+IF($G$8="CO6",SUM(G55),)+IF($H$8="CO6",SUM(H55),)+IF($I$8="CO6",SUM(I55),)+IF($J$8="CO6",SUM(J55),)+IF($K$8="CO6",SUM(K55),)+IF($L$8="CO6",SUM(L55),)+IF($M$8="CO6",SUM(M55),)+IF($N$8="CO6",SUM(N55),)+IF($O$8="CO6",SUM(O55),)+IF($P$8="CO6",SUM(P55),)+IF($Q$8="CO6",SUM(Q55),)+IF($R$8="CO6",SUM(R55),)+IF($S$8="CO6",SUM(S55),)+IF($T$8="CO6",SUM(T55),)+IF($U$8="CO6",SUM(U55),)+IF($V$8="CO6",SUM(V55),)+IF($W$8="CO6",SUM(W55),)+IF($X$8="CO6",SUM(X55),)+IF($Y$8="CO6",SUM(Y55),)+IF($Z$8="CO6",SUM(Z55),)+IF($AA$8="CO6",SUM(AA55),)+IF($AB$8="CO6",SUM(AB55),)+IF($AC$8="CO6",SUM(AC55),)+IF($AD$8="CO6",SUM(AE55),)+IF($AE$8="CO6",SUM(AF55),)+IF($AF$8="CO6",SUM(AH55),)+IF($AG$8="CO6",SUM(AI55),)+IF($AH$8="CO6",SUM(AJ55),)+IF($AI$8="CO6",SUM(#REF!),)+IF($AJ$8="CO6",SUM(#REF!),)+IF($AK$8="CO6",SUM(AK55),)+IF($AL$8="CO6",SUM(AL55),)+IF($AM$8="CO6",SUM(AM55),)+IF($AN$8="CO6",SUM(AN55),)</f>
        <v>0</v>
      </c>
      <c r="BF55" s="61">
        <f>IF($D$8="CO6",SUMIF($D55,"&gt;0",$D$10),)+IF($E$8="CO6",SUMIF($E55,"&gt;0",$E$10),)+IF($F$8="CO6",SUMIF($F55,"&gt;0",$F$10),)+IF($G$8="CO6",SUMIF($G55,"&gt;0",$G$10),)+IF($H$8="CO6",SUMIF($H55,"&gt;0",$H$10),)+IF($I$8="CO6",SUMIF($I55,"&gt;0",$I$10),)+IF($J$8="CO6",SUMIF($J55,"&gt;0",$J$10),)+IF($K$8="CO6",SUMIF($K55,"&gt;0",$K$10),)+IF($L$8="CO6",SUMIF($L55,"&gt;0",$L$10),)+IF($M$8="CO6",SUMIF($M55,"&gt;0",$M$10),)+IF($N$8="CO6",SUMIF($N55,"&gt;0",$N$10),)+IF($O$8="CO6",SUMIF($O55,"&gt;0",$O$10),)+IF($P$8="CO6",SUMIF($P55,"&gt;0",$P$10),)+IF($Q$8="CO6",SUMIF($Q55,"&gt;0",$Q$10),)+IF($R$8="CO6",SUMIF($R55,"&gt;0",$R$10),)+IF($S$8="CO6",SUMIF($S55,"&gt;0",$S$10),)+IF($T$8="CO6",SUMIF($T55,"&gt;0",$T$10),)+IF($U$8="CO6",SUMIF($U55,"&gt;0",$U$10),)+IF($V$8="CO6",SUMIF($V55,"&gt;0",$V$10),)+IF($W$8="CO6",SUMIF($W55,"&gt;0",$W$10),)+IF($X$8="CO6",SUMIF($X55,"&gt;0",$X$10),)+IF($Y$8="CO6",SUMIF($Y55,"&gt;0",$Y$10),)+IF($Z$8="CO6",SUMIF($Z55,"&gt;0",$Z$10),)+IF($AA$8="CO6",SUMIF($AA55,"&gt;0",$AA$10),)+IF($AB$8="CO6",SUMIF($AB55,"&gt;0",$AB$10),)+IF($AC$8="CO6",SUMIF($AC55,"&gt;0",$AC$10),)+IF($AD$8="CO6",SUMIF($AE55,"&gt;0",$AD$10),)+IF($AE$8="CO6",SUMIF($AF55,"&gt;0",$AE$10),)+IF($AF$8="CO6",SUMIF($AH55,"&gt;0",$AF$10),)+IF($AG$8="CO6",SUMIF($AI55,"&gt;0",$AG$10),)+IF($AH$8="CO6",SUMIF($AJ55,"&gt;0",$AH$10),)+IF($AI$8="CO6",SUMIF(#REF!,"&gt;0",$AI$10),)+IF($AJ$8="CO6",SUMIF(#REF!,"&gt;0",$AJ$10),)+IF($AK$8="CO6",SUMIF($AK55,"&gt;0",$AK$10),)+IF($AL$8="CO6",SUMIF($AL55,"&gt;0",$AL$10),)+IF($AM$8="CO6",SUMIF($AM55,"&gt;0",$AM$10),)</f>
        <v>0</v>
      </c>
      <c r="BG55" s="62" t="str">
        <f t="shared" si="13"/>
        <v xml:space="preserve"> </v>
      </c>
      <c r="BH55" s="5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ht="15">
      <c r="A56" s="13">
        <v>46</v>
      </c>
      <c r="B56" s="22" t="s">
        <v>120</v>
      </c>
      <c r="C56" s="14" t="s">
        <v>121</v>
      </c>
      <c r="D56" s="19"/>
      <c r="E56" s="19"/>
      <c r="F56" s="19"/>
      <c r="G56" s="19">
        <v>8</v>
      </c>
      <c r="H56" s="19">
        <v>8</v>
      </c>
      <c r="I56" s="19">
        <v>8</v>
      </c>
      <c r="J56" s="33">
        <v>8</v>
      </c>
      <c r="K56" s="33">
        <v>8</v>
      </c>
      <c r="L56" s="33"/>
      <c r="M56" s="33"/>
      <c r="N56" s="33"/>
      <c r="O56" s="34"/>
      <c r="P56" s="31">
        <v>7</v>
      </c>
      <c r="Q56" s="33">
        <v>7</v>
      </c>
      <c r="R56" s="33"/>
      <c r="S56" s="33"/>
      <c r="T56" s="33"/>
      <c r="U56" s="33"/>
      <c r="V56" s="33">
        <v>7</v>
      </c>
      <c r="W56" s="33">
        <v>7</v>
      </c>
      <c r="X56" s="33">
        <v>7</v>
      </c>
      <c r="Y56" s="33"/>
      <c r="Z56" s="33"/>
      <c r="AA56" s="34"/>
      <c r="AB56" s="31"/>
      <c r="AC56" s="33"/>
      <c r="AE56" s="33">
        <v>8</v>
      </c>
      <c r="AF56" s="33">
        <v>7</v>
      </c>
      <c r="AH56" s="33">
        <v>8</v>
      </c>
      <c r="AI56" s="33">
        <v>7</v>
      </c>
      <c r="AJ56" s="33">
        <v>7</v>
      </c>
      <c r="AK56" s="47"/>
      <c r="AL56" s="47"/>
      <c r="AM56" s="47"/>
      <c r="AN56" s="48">
        <v>10</v>
      </c>
      <c r="AO56" s="185">
        <v>22</v>
      </c>
      <c r="AP56" s="55">
        <f>IF($D$8="CO1",SUM(D56),)+IF($E$8="CO1",SUM(E56),)+IF($F$8="CO1",SUM(F56),)+IF($G$8="CO1",SUM(G56),)+IF($H$8="CO1",SUM(H56),)+IF($I$8="CO1",SUM(I56),)+IF($J$8="CO1",SUM(J56),)+IF($K$8="CO1",SUM(K56),)+IF($L$8="CO1",SUM(L56),)+IF($M$8="CO1",SUM(M56),)+IF($N$8="CO1",SUM(N56),)+IF($O$8="CO1",SUM(O56),)+IF($P$8="CO1",SUM(P56),)+IF($Q$8="CO1",SUM(Q56),)+IF($R$8="CO1",SUM(R56),)+IF($S$8="CO1",SUM(S56),)+IF($T$8="CO1",SUM(T56),)+IF($U$8="CO1",SUM(U56),)+IF($V$8="CO1",SUM(V56),)+IF($W$8="CO1",SUM(W56),)+IF($X$8="CO1",SUM(X56),)+IF($Y$8="CO1",SUM(Y56),)+IF($Z$8="CO1",SUM(Z56),)+IF($AA$8="CO1",SUM(AA56),)+IF($AB$8="CO1",SUM(AB56),)+IF($AC$8="CO1",SUM(AC56),)+IF($AD$8="CO1",SUM(AE56),)+IF($AE$8="CO1",SUM(AF56),)+IF($AF$8="CO1",SUM(AH56),)+IF($AG$8="CO1",SUM(AI56),)+IF($AH$8="CO1",SUM(AJ56),)+IF($AI$8="CO1",SUM(#REF!),)+IF($AJ$8="CO1",SUM(#REF!),)+IF($AK$8="CO1",SUM(AK56),)+IF($AL$8="CO1",SUM(AL56),)+IF($AM$8="CO1",SUM(AM56),)+IF($AN$8="CO1",SUM(AN56),)</f>
        <v>24</v>
      </c>
      <c r="AQ56" s="56">
        <f>IF($D$8="CO1",SUMIF($D56,"&gt;0",$D$10),)+IF($E$8="CO1",SUMIF($E56,"&gt;0",$E$10),)+IF($F$8="CO1",SUMIF($F56,"&gt;0",$F$10),)+IF($G$8="CO1",SUMIF($G56,"&gt;0",$G$10),)+IF($H$8="CO1",SUMIF($H56,"&gt;0",$H$10),)+IF($I$8="CO1",SUMIF($I56,"&gt;0",$I$10),)+IF($J$8="CO1",SUMIF($J56,"&gt;0",$J$10),)+IF($K$8="CO1",SUMIF($K56,"&gt;0",$K$10),)+IF($L$8="CO1",SUMIF($L56,"&gt;0",$L$10),)+IF($M$8="CO1",SUMIF($M56,"&gt;0",$M$10),)+IF($N$8="CO1",SUMIF($N56,"&gt;0",$N$10),)+IF($O$8="CO1",SUMIF($O56,"&gt;0",$O$10),)+IF($P$8="CO1",SUMIF($P56,"&gt;0",$P$10),)+IF($Q$8="CO1",SUMIF($Q56,"&gt;0",$Q$10),)+IF($R$8="CO1",SUMIF($R56,"&gt;0",$R$10),)+IF($S$8="CO1",SUMIF($S56,"&gt;0",$S$10),)+IF($T$8="CO1",SUMIF($T56,"&gt;0",$T$10),)+IF($U$8="CO1",SUMIF($U56,"&gt;0",$U$10),)+IF($V$8="CO1",SUMIF($V56,"&gt;0",$V$10),)+IF($W$8="CO1",SUMIF($W56,"&gt;0",$W$10),)+IF($X$8="CO1",SUMIF($X56,"&gt;0",$X$10),)+IF($Y$8="CO1",SUMIF($Y56,"&gt;0",$Y$10),)+IF($Z$8="CO1",SUMIF($Z56,"&gt;0",$Z$10),)+IF($AA$8="CO1",SUMIF($AA56,"&gt;0",$AA$10),)+IF($AB$8="CO1",SUMIF($AB56,"&gt;0",$AB$10),)+IF($AC$8="CO1",SUMIF($AC56,"&gt;0",$AC$10),)+IF($AD$8="CO1",SUMIF($AE56,"&gt;0",$AD$10),)+IF($AE$8="CO1",SUMIF($AF56,"&gt;0",$AE$10),)+IF($AF$8="CO1",SUMIF($AH56,"&gt;0",$AF$10),)+IF($AG$8="CO1",SUMIF($AI56,"&gt;0",$AG$10),)+IF($AH$8="CO1",SUMIF($AJ56,"&gt;0",$AH$10),)+IF($AI$8="CO1",SUMIF(#REF!,"&gt;0",$AI$10),)+IF($AJ$8="CO1",SUMIF(#REF!,"&gt;0",$AJ$10),)+IF($AK$8="CO1",SUMIF($AK56,"&gt;0",$AK$10),)+IF($AL$8="CO1",SUMIF($AL56,"&gt;0",$AL$10),)+IF($AM$8="CO1",SUMIF($AM56,"&gt;0",$AM$10),)</f>
        <v>30</v>
      </c>
      <c r="AR56" s="56">
        <f t="shared" si="1"/>
        <v>80</v>
      </c>
      <c r="AS56" s="56">
        <f t="shared" si="4"/>
        <v>23</v>
      </c>
      <c r="AT56" s="56">
        <f t="shared" si="5"/>
        <v>30</v>
      </c>
      <c r="AU56" s="56">
        <f t="shared" si="6"/>
        <v>76.666666666666671</v>
      </c>
      <c r="AV56" s="56">
        <f t="shared" si="7"/>
        <v>21</v>
      </c>
      <c r="AW56" s="56">
        <f t="shared" si="8"/>
        <v>30</v>
      </c>
      <c r="AX56" s="56">
        <f t="shared" si="9"/>
        <v>70</v>
      </c>
      <c r="AY56" s="56">
        <f t="shared" si="10"/>
        <v>22</v>
      </c>
      <c r="AZ56" s="56">
        <f t="shared" si="15"/>
        <v>30</v>
      </c>
      <c r="BA56" s="56">
        <f t="shared" si="3"/>
        <v>73.333333333333329</v>
      </c>
      <c r="BB56" s="56">
        <f t="shared" si="16"/>
        <v>22</v>
      </c>
      <c r="BC56" s="56">
        <f t="shared" si="11"/>
        <v>30</v>
      </c>
      <c r="BD56" s="56">
        <f t="shared" si="12"/>
        <v>73.333333333333329</v>
      </c>
      <c r="BE56" s="56">
        <f>IF($D$8="CO6",SUM(D56),)+IF($E$8="CO6",SUM(E56),)+IF($F$8="CO6",SUM(F56),)+IF($G$8="CO6",SUM(G56),)+IF($H$8="CO6",SUM(H56),)+IF($I$8="CO6",SUM(I56),)+IF($J$8="CO6",SUM(J56),)+IF($K$8="CO6",SUM(K56),)+IF($L$8="CO6",SUM(L56),)+IF($M$8="CO6",SUM(M56),)+IF($N$8="CO6",SUM(N56),)+IF($O$8="CO6",SUM(O56),)+IF($P$8="CO6",SUM(P56),)+IF($Q$8="CO6",SUM(Q56),)+IF($R$8="CO6",SUM(R56),)+IF($S$8="CO6",SUM(S56),)+IF($T$8="CO6",SUM(T56),)+IF($U$8="CO6",SUM(U56),)+IF($V$8="CO6",SUM(V56),)+IF($W$8="CO6",SUM(W56),)+IF($X$8="CO6",SUM(X56),)+IF($Y$8="CO6",SUM(Y56),)+IF($Z$8="CO6",SUM(Z56),)+IF($AA$8="CO6",SUM(AA56),)+IF($AB$8="CO6",SUM(AB56),)+IF($AC$8="CO6",SUM(AC56),)+IF($AD$8="CO6",SUM(AE56),)+IF($AE$8="CO6",SUM(AF56),)+IF($AF$8="CO6",SUM(AH56),)+IF($AG$8="CO6",SUM(AI56),)+IF($AH$8="CO6",SUM(AJ56),)+IF($AI$8="CO6",SUM(#REF!),)+IF($AJ$8="CO6",SUM(#REF!),)+IF($AK$8="CO6",SUM(AK56),)+IF($AL$8="CO6",SUM(AL56),)+IF($AM$8="CO6",SUM(AM56),)+IF($AN$8="CO6",SUM(AN56),)</f>
        <v>0</v>
      </c>
      <c r="BF56" s="61">
        <f>IF($D$8="CO6",SUMIF($D56,"&gt;0",$D$10),)+IF($E$8="CO6",SUMIF($E56,"&gt;0",$E$10),)+IF($F$8="CO6",SUMIF($F56,"&gt;0",$F$10),)+IF($G$8="CO6",SUMIF($G56,"&gt;0",$G$10),)+IF($H$8="CO6",SUMIF($H56,"&gt;0",$H$10),)+IF($I$8="CO6",SUMIF($I56,"&gt;0",$I$10),)+IF($J$8="CO6",SUMIF($J56,"&gt;0",$J$10),)+IF($K$8="CO6",SUMIF($K56,"&gt;0",$K$10),)+IF($L$8="CO6",SUMIF($L56,"&gt;0",$L$10),)+IF($M$8="CO6",SUMIF($M56,"&gt;0",$M$10),)+IF($N$8="CO6",SUMIF($N56,"&gt;0",$N$10),)+IF($O$8="CO6",SUMIF($O56,"&gt;0",$O$10),)+IF($P$8="CO6",SUMIF($P56,"&gt;0",$P$10),)+IF($Q$8="CO6",SUMIF($Q56,"&gt;0",$Q$10),)+IF($R$8="CO6",SUMIF($R56,"&gt;0",$R$10),)+IF($S$8="CO6",SUMIF($S56,"&gt;0",$S$10),)+IF($T$8="CO6",SUMIF($T56,"&gt;0",$T$10),)+IF($U$8="CO6",SUMIF($U56,"&gt;0",$U$10),)+IF($V$8="CO6",SUMIF($V56,"&gt;0",$V$10),)+IF($W$8="CO6",SUMIF($W56,"&gt;0",$W$10),)+IF($X$8="CO6",SUMIF($X56,"&gt;0",$X$10),)+IF($Y$8="CO6",SUMIF($Y56,"&gt;0",$Y$10),)+IF($Z$8="CO6",SUMIF($Z56,"&gt;0",$Z$10),)+IF($AA$8="CO6",SUMIF($AA56,"&gt;0",$AA$10),)+IF($AB$8="CO6",SUMIF($AB56,"&gt;0",$AB$10),)+IF($AC$8="CO6",SUMIF($AC56,"&gt;0",$AC$10),)+IF($AD$8="CO6",SUMIF($AE56,"&gt;0",$AD$10),)+IF($AE$8="CO6",SUMIF($AF56,"&gt;0",$AE$10),)+IF($AF$8="CO6",SUMIF($AH56,"&gt;0",$AF$10),)+IF($AG$8="CO6",SUMIF($AI56,"&gt;0",$AG$10),)+IF($AH$8="CO6",SUMIF($AJ56,"&gt;0",$AH$10),)+IF($AI$8="CO6",SUMIF(#REF!,"&gt;0",$AI$10),)+IF($AJ$8="CO6",SUMIF(#REF!,"&gt;0",$AJ$10),)+IF($AK$8="CO6",SUMIF($AK56,"&gt;0",$AK$10),)+IF($AL$8="CO6",SUMIF($AL56,"&gt;0",$AL$10),)+IF($AM$8="CO6",SUMIF($AM56,"&gt;0",$AM$10),)</f>
        <v>0</v>
      </c>
      <c r="BG56" s="62" t="str">
        <f t="shared" si="13"/>
        <v xml:space="preserve"> </v>
      </c>
      <c r="BH56" s="5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ht="15">
      <c r="A57" s="13">
        <v>47</v>
      </c>
      <c r="B57" s="22" t="s">
        <v>122</v>
      </c>
      <c r="C57" s="14" t="s">
        <v>123</v>
      </c>
      <c r="D57" s="19">
        <v>8</v>
      </c>
      <c r="E57" s="19">
        <v>9</v>
      </c>
      <c r="F57" s="19">
        <v>9</v>
      </c>
      <c r="G57" s="20"/>
      <c r="H57" s="21"/>
      <c r="I57" s="16"/>
      <c r="J57" s="32">
        <v>9</v>
      </c>
      <c r="K57" s="19">
        <v>8</v>
      </c>
      <c r="L57" s="33"/>
      <c r="M57" s="33"/>
      <c r="N57" s="33"/>
      <c r="O57" s="34"/>
      <c r="P57" s="31">
        <v>7</v>
      </c>
      <c r="Q57" s="33">
        <v>7</v>
      </c>
      <c r="R57" s="33"/>
      <c r="S57" s="33"/>
      <c r="T57" s="33"/>
      <c r="U57" s="33"/>
      <c r="V57" s="33">
        <v>8</v>
      </c>
      <c r="W57" s="33">
        <v>8</v>
      </c>
      <c r="X57" s="33">
        <v>8</v>
      </c>
      <c r="Y57" s="33"/>
      <c r="Z57" s="33"/>
      <c r="AA57" s="34"/>
      <c r="AB57" s="31"/>
      <c r="AC57" s="33"/>
      <c r="AE57" s="33">
        <v>8</v>
      </c>
      <c r="AF57" s="33">
        <v>8</v>
      </c>
      <c r="AH57" s="33">
        <v>8</v>
      </c>
      <c r="AI57" s="33">
        <v>8</v>
      </c>
      <c r="AJ57" s="33">
        <v>8</v>
      </c>
      <c r="AK57" s="47"/>
      <c r="AL57" s="47"/>
      <c r="AM57" s="47"/>
      <c r="AN57" s="48">
        <v>10</v>
      </c>
      <c r="AO57" s="185">
        <v>27</v>
      </c>
      <c r="AP57" s="55">
        <f>IF($D$8="CO1",SUM(D57),)+IF($E$8="CO1",SUM(E57),)+IF($F$8="CO1",SUM(F57),)+IF($G$8="CO1",SUM(G57),)+IF($H$8="CO1",SUM(H57),)+IF($I$8="CO1",SUM(I57),)+IF($J$8="CO1",SUM(J57),)+IF($K$8="CO1",SUM(K57),)+IF($L$8="CO1",SUM(L57),)+IF($M$8="CO1",SUM(M57),)+IF($N$8="CO1",SUM(N57),)+IF($O$8="CO1",SUM(O57),)+IF($P$8="CO1",SUM(P57),)+IF($Q$8="CO1",SUM(Q57),)+IF($R$8="CO1",SUM(R57),)+IF($S$8="CO1",SUM(S57),)+IF($T$8="CO1",SUM(T57),)+IF($U$8="CO1",SUM(U57),)+IF($V$8="CO1",SUM(V57),)+IF($W$8="CO1",SUM(W57),)+IF($X$8="CO1",SUM(X57),)+IF($Y$8="CO1",SUM(Y57),)+IF($Z$8="CO1",SUM(Z57),)+IF($AA$8="CO1",SUM(AA57),)+IF($AB$8="CO1",SUM(AB57),)+IF($AC$8="CO1",SUM(AC57),)+IF($AD$8="CO1",SUM(AE57),)+IF($AE$8="CO1",SUM(AF57),)+IF($AF$8="CO1",SUM(AH57),)+IF($AG$8="CO1",SUM(AI57),)+IF($AH$8="CO1",SUM(AJ57),)+IF($AI$8="CO1",SUM(#REF!),)+IF($AJ$8="CO1",SUM(#REF!),)+IF($AK$8="CO1",SUM(AK57),)+IF($AL$8="CO1",SUM(AL57),)+IF($AM$8="CO1",SUM(AM57),)+IF($AN$8="CO1",SUM(AN57),)</f>
        <v>26</v>
      </c>
      <c r="AQ57" s="56">
        <f>IF($D$8="CO1",SUMIF($D57,"&gt;0",$D$10),)+IF($E$8="CO1",SUMIF($E57,"&gt;0",$E$10),)+IF($F$8="CO1",SUMIF($F57,"&gt;0",$F$10),)+IF($G$8="CO1",SUMIF($G57,"&gt;0",$G$10),)+IF($H$8="CO1",SUMIF($H57,"&gt;0",$H$10),)+IF($I$8="CO1",SUMIF($I57,"&gt;0",$I$10),)+IF($J$8="CO1",SUMIF($J57,"&gt;0",$J$10),)+IF($K$8="CO1",SUMIF($K57,"&gt;0",$K$10),)+IF($L$8="CO1",SUMIF($L57,"&gt;0",$L$10),)+IF($M$8="CO1",SUMIF($M57,"&gt;0",$M$10),)+IF($N$8="CO1",SUMIF($N57,"&gt;0",$N$10),)+IF($O$8="CO1",SUMIF($O57,"&gt;0",$O$10),)+IF($P$8="CO1",SUMIF($P57,"&gt;0",$P$10),)+IF($Q$8="CO1",SUMIF($Q57,"&gt;0",$Q$10),)+IF($R$8="CO1",SUMIF($R57,"&gt;0",$R$10),)+IF($S$8="CO1",SUMIF($S57,"&gt;0",$S$10),)+IF($T$8="CO1",SUMIF($T57,"&gt;0",$T$10),)+IF($U$8="CO1",SUMIF($U57,"&gt;0",$U$10),)+IF($V$8="CO1",SUMIF($V57,"&gt;0",$V$10),)+IF($W$8="CO1",SUMIF($W57,"&gt;0",$W$10),)+IF($X$8="CO1",SUMIF($X57,"&gt;0",$X$10),)+IF($Y$8="CO1",SUMIF($Y57,"&gt;0",$Y$10),)+IF($Z$8="CO1",SUMIF($Z57,"&gt;0",$Z$10),)+IF($AA$8="CO1",SUMIF($AA57,"&gt;0",$AA$10),)+IF($AB$8="CO1",SUMIF($AB57,"&gt;0",$AB$10),)+IF($AC$8="CO1",SUMIF($AC57,"&gt;0",$AC$10),)+IF($AD$8="CO1",SUMIF($AE57,"&gt;0",$AD$10),)+IF($AE$8="CO1",SUMIF($AF57,"&gt;0",$AE$10),)+IF($AF$8="CO1",SUMIF($AH57,"&gt;0",$AF$10),)+IF($AG$8="CO1",SUMIF($AI57,"&gt;0",$AG$10),)+IF($AH$8="CO1",SUMIF($AJ57,"&gt;0",$AH$10),)+IF($AI$8="CO1",SUMIF(#REF!,"&gt;0",$AI$10),)+IF($AJ$8="CO1",SUMIF(#REF!,"&gt;0",$AJ$10),)+IF($AK$8="CO1",SUMIF($AK57,"&gt;0",$AK$10),)+IF($AL$8="CO1",SUMIF($AL57,"&gt;0",$AL$10),)+IF($AM$8="CO1",SUMIF($AM57,"&gt;0",$AM$10),)</f>
        <v>30</v>
      </c>
      <c r="AR57" s="56">
        <f t="shared" si="1"/>
        <v>86.666666666666671</v>
      </c>
      <c r="AS57" s="56">
        <f t="shared" si="4"/>
        <v>24</v>
      </c>
      <c r="AT57" s="56">
        <f t="shared" si="5"/>
        <v>30</v>
      </c>
      <c r="AU57" s="56">
        <f t="shared" si="6"/>
        <v>80</v>
      </c>
      <c r="AV57" s="56">
        <f t="shared" si="7"/>
        <v>24</v>
      </c>
      <c r="AW57" s="56">
        <f t="shared" si="8"/>
        <v>30</v>
      </c>
      <c r="AX57" s="56">
        <f t="shared" si="9"/>
        <v>80</v>
      </c>
      <c r="AY57" s="56">
        <f t="shared" si="10"/>
        <v>23</v>
      </c>
      <c r="AZ57" s="56">
        <f t="shared" si="15"/>
        <v>30</v>
      </c>
      <c r="BA57" s="56">
        <f t="shared" si="3"/>
        <v>76.666666666666671</v>
      </c>
      <c r="BB57" s="56">
        <f t="shared" si="16"/>
        <v>24</v>
      </c>
      <c r="BC57" s="56">
        <f t="shared" si="11"/>
        <v>30</v>
      </c>
      <c r="BD57" s="56">
        <f t="shared" si="12"/>
        <v>80</v>
      </c>
      <c r="BE57" s="56">
        <f>IF($D$8="CO6",SUM(D57),)+IF($E$8="CO6",SUM(E57),)+IF($F$8="CO6",SUM(F57),)+IF($G$8="CO6",SUM(G57),)+IF($H$8="CO6",SUM(H57),)+IF($I$8="CO6",SUM(I57),)+IF($J$8="CO6",SUM(J57),)+IF($K$8="CO6",SUM(K57),)+IF($L$8="CO6",SUM(L57),)+IF($M$8="CO6",SUM(M57),)+IF($N$8="CO6",SUM(N57),)+IF($O$8="CO6",SUM(O57),)+IF($P$8="CO6",SUM(P57),)+IF($Q$8="CO6",SUM(Q57),)+IF($R$8="CO6",SUM(R57),)+IF($S$8="CO6",SUM(S57),)+IF($T$8="CO6",SUM(T57),)+IF($U$8="CO6",SUM(U57),)+IF($V$8="CO6",SUM(V57),)+IF($W$8="CO6",SUM(W57),)+IF($X$8="CO6",SUM(X57),)+IF($Y$8="CO6",SUM(Y57),)+IF($Z$8="CO6",SUM(Z57),)+IF($AA$8="CO6",SUM(AA57),)+IF($AB$8="CO6",SUM(AB57),)+IF($AC$8="CO6",SUM(AC57),)+IF($AD$8="CO6",SUM(AE57),)+IF($AE$8="CO6",SUM(AF57),)+IF($AF$8="CO6",SUM(AH57),)+IF($AG$8="CO6",SUM(AI57),)+IF($AH$8="CO6",SUM(AJ57),)+IF($AI$8="CO6",SUM(#REF!),)+IF($AJ$8="CO6",SUM(#REF!),)+IF($AK$8="CO6",SUM(AK57),)+IF($AL$8="CO6",SUM(AL57),)+IF($AM$8="CO6",SUM(AM57),)+IF($AN$8="CO6",SUM(AN57),)</f>
        <v>0</v>
      </c>
      <c r="BF57" s="61">
        <f>IF($D$8="CO6",SUMIF($D57,"&gt;0",$D$10),)+IF($E$8="CO6",SUMIF($E57,"&gt;0",$E$10),)+IF($F$8="CO6",SUMIF($F57,"&gt;0",$F$10),)+IF($G$8="CO6",SUMIF($G57,"&gt;0",$G$10),)+IF($H$8="CO6",SUMIF($H57,"&gt;0",$H$10),)+IF($I$8="CO6",SUMIF($I57,"&gt;0",$I$10),)+IF($J$8="CO6",SUMIF($J57,"&gt;0",$J$10),)+IF($K$8="CO6",SUMIF($K57,"&gt;0",$K$10),)+IF($L$8="CO6",SUMIF($L57,"&gt;0",$L$10),)+IF($M$8="CO6",SUMIF($M57,"&gt;0",$M$10),)+IF($N$8="CO6",SUMIF($N57,"&gt;0",$N$10),)+IF($O$8="CO6",SUMIF($O57,"&gt;0",$O$10),)+IF($P$8="CO6",SUMIF($P57,"&gt;0",$P$10),)+IF($Q$8="CO6",SUMIF($Q57,"&gt;0",$Q$10),)+IF($R$8="CO6",SUMIF($R57,"&gt;0",$R$10),)+IF($S$8="CO6",SUMIF($S57,"&gt;0",$S$10),)+IF($T$8="CO6",SUMIF($T57,"&gt;0",$T$10),)+IF($U$8="CO6",SUMIF($U57,"&gt;0",$U$10),)+IF($V$8="CO6",SUMIF($V57,"&gt;0",$V$10),)+IF($W$8="CO6",SUMIF($W57,"&gt;0",$W$10),)+IF($X$8="CO6",SUMIF($X57,"&gt;0",$X$10),)+IF($Y$8="CO6",SUMIF($Y57,"&gt;0",$Y$10),)+IF($Z$8="CO6",SUMIF($Z57,"&gt;0",$Z$10),)+IF($AA$8="CO6",SUMIF($AA57,"&gt;0",$AA$10),)+IF($AB$8="CO6",SUMIF($AB57,"&gt;0",$AB$10),)+IF($AC$8="CO6",SUMIF($AC57,"&gt;0",$AC$10),)+IF($AD$8="CO6",SUMIF($AE57,"&gt;0",$AD$10),)+IF($AE$8="CO6",SUMIF($AF57,"&gt;0",$AE$10),)+IF($AF$8="CO6",SUMIF($AH57,"&gt;0",$AF$10),)+IF($AG$8="CO6",SUMIF($AI57,"&gt;0",$AG$10),)+IF($AH$8="CO6",SUMIF($AJ57,"&gt;0",$AH$10),)+IF($AI$8="CO6",SUMIF(#REF!,"&gt;0",$AI$10),)+IF($AJ$8="CO6",SUMIF(#REF!,"&gt;0",$AJ$10),)+IF($AK$8="CO6",SUMIF($AK57,"&gt;0",$AK$10),)+IF($AL$8="CO6",SUMIF($AL57,"&gt;0",$AL$10),)+IF($AM$8="CO6",SUMIF($AM57,"&gt;0",$AM$10),)</f>
        <v>0</v>
      </c>
      <c r="BG57" s="62" t="str">
        <f t="shared" si="13"/>
        <v xml:space="preserve"> </v>
      </c>
      <c r="BH57" s="5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ht="15">
      <c r="A58" s="17">
        <v>48</v>
      </c>
      <c r="B58" s="22" t="s">
        <v>124</v>
      </c>
      <c r="C58" s="14" t="s">
        <v>125</v>
      </c>
      <c r="D58" s="19">
        <v>9</v>
      </c>
      <c r="E58" s="19">
        <v>8</v>
      </c>
      <c r="F58" s="19">
        <v>9</v>
      </c>
      <c r="G58" s="20"/>
      <c r="H58" s="21"/>
      <c r="I58" s="16"/>
      <c r="J58" s="32"/>
      <c r="K58" s="19"/>
      <c r="L58" s="33"/>
      <c r="M58" s="31">
        <v>8</v>
      </c>
      <c r="N58" s="33">
        <v>8</v>
      </c>
      <c r="O58" s="33"/>
      <c r="P58" s="31">
        <v>8</v>
      </c>
      <c r="Q58" s="33">
        <v>7</v>
      </c>
      <c r="R58" s="33"/>
      <c r="S58" s="33"/>
      <c r="T58" s="33"/>
      <c r="U58" s="33"/>
      <c r="V58" s="33"/>
      <c r="W58" s="33"/>
      <c r="X58" s="33"/>
      <c r="Y58" s="33">
        <v>7</v>
      </c>
      <c r="Z58" s="33">
        <v>8</v>
      </c>
      <c r="AA58" s="34">
        <v>7</v>
      </c>
      <c r="AB58" s="31"/>
      <c r="AC58" s="33"/>
      <c r="AE58" s="33">
        <v>8</v>
      </c>
      <c r="AF58" s="33">
        <v>8</v>
      </c>
      <c r="AH58" s="33">
        <v>7</v>
      </c>
      <c r="AI58" s="33">
        <v>7</v>
      </c>
      <c r="AJ58" s="33">
        <v>7</v>
      </c>
      <c r="AK58" s="47"/>
      <c r="AL58" s="47"/>
      <c r="AM58" s="47"/>
      <c r="AN58" s="48">
        <v>10</v>
      </c>
      <c r="AO58" s="185">
        <v>21</v>
      </c>
      <c r="AP58" s="55">
        <f>IF($D$8="CO1",SUM(D58),)+IF($E$8="CO1",SUM(E58),)+IF($F$8="CO1",SUM(F58),)+IF($G$8="CO1",SUM(G58),)+IF($H$8="CO1",SUM(H58),)+IF($I$8="CO1",SUM(I58),)+IF($J$8="CO1",SUM(J58),)+IF($K$8="CO1",SUM(K58),)+IF($L$8="CO1",SUM(L58),)+IF($M$8="CO1",SUM(M58),)+IF($N$8="CO1",SUM(N58),)+IF($O$8="CO1",SUM(O58),)+IF($P$8="CO1",SUM(P58),)+IF($Q$8="CO1",SUM(Q58),)+IF($R$8="CO1",SUM(R58),)+IF($S$8="CO1",SUM(S58),)+IF($T$8="CO1",SUM(T58),)+IF($U$8="CO1",SUM(U58),)+IF($V$8="CO1",SUM(V58),)+IF($W$8="CO1",SUM(W58),)+IF($X$8="CO1",SUM(X58),)+IF($Y$8="CO1",SUM(Y58),)+IF($Z$8="CO1",SUM(Z58),)+IF($AA$8="CO1",SUM(AA58),)+IF($AB$8="CO1",SUM(AB58),)+IF($AC$8="CO1",SUM(AC58),)+IF($AD$8="CO1",SUM(AE58),)+IF($AE$8="CO1",SUM(AF58),)+IF($AF$8="CO1",SUM(AH58),)+IF($AG$8="CO1",SUM(AI58),)+IF($AH$8="CO1",SUM(AJ58),)+IF($AI$8="CO1",SUM(#REF!),)+IF($AJ$8="CO1",SUM(#REF!),)+IF($AK$8="CO1",SUM(AK58),)+IF($AL$8="CO1",SUM(AL58),)+IF($AM$8="CO1",SUM(AM58),)+IF($AN$8="CO1",SUM(AN58),)</f>
        <v>26</v>
      </c>
      <c r="AQ58" s="56">
        <f>IF($D$8="CO1",SUMIF($D58,"&gt;0",$D$10),)+IF($E$8="CO1",SUMIF($E58,"&gt;0",$E$10),)+IF($F$8="CO1",SUMIF($F58,"&gt;0",$F$10),)+IF($G$8="CO1",SUMIF($G58,"&gt;0",$G$10),)+IF($H$8="CO1",SUMIF($H58,"&gt;0",$H$10),)+IF($I$8="CO1",SUMIF($I58,"&gt;0",$I$10),)+IF($J$8="CO1",SUMIF($J58,"&gt;0",$J$10),)+IF($K$8="CO1",SUMIF($K58,"&gt;0",$K$10),)+IF($L$8="CO1",SUMIF($L58,"&gt;0",$L$10),)+IF($M$8="CO1",SUMIF($M58,"&gt;0",$M$10),)+IF($N$8="CO1",SUMIF($N58,"&gt;0",$N$10),)+IF($O$8="CO1",SUMIF($O58,"&gt;0",$O$10),)+IF($P$8="CO1",SUMIF($P58,"&gt;0",$P$10),)+IF($Q$8="CO1",SUMIF($Q58,"&gt;0",$Q$10),)+IF($R$8="CO1",SUMIF($R58,"&gt;0",$R$10),)+IF($S$8="CO1",SUMIF($S58,"&gt;0",$S$10),)+IF($T$8="CO1",SUMIF($T58,"&gt;0",$T$10),)+IF($U$8="CO1",SUMIF($U58,"&gt;0",$U$10),)+IF($V$8="CO1",SUMIF($V58,"&gt;0",$V$10),)+IF($W$8="CO1",SUMIF($W58,"&gt;0",$W$10),)+IF($X$8="CO1",SUMIF($X58,"&gt;0",$X$10),)+IF($Y$8="CO1",SUMIF($Y58,"&gt;0",$Y$10),)+IF($Z$8="CO1",SUMIF($Z58,"&gt;0",$Z$10),)+IF($AA$8="CO1",SUMIF($AA58,"&gt;0",$AA$10),)+IF($AB$8="CO1",SUMIF($AB58,"&gt;0",$AB$10),)+IF($AC$8="CO1",SUMIF($AC58,"&gt;0",$AC$10),)+IF($AD$8="CO1",SUMIF($AE58,"&gt;0",$AD$10),)+IF($AE$8="CO1",SUMIF($AF58,"&gt;0",$AE$10),)+IF($AF$8="CO1",SUMIF($AH58,"&gt;0",$AF$10),)+IF($AG$8="CO1",SUMIF($AI58,"&gt;0",$AG$10),)+IF($AH$8="CO1",SUMIF($AJ58,"&gt;0",$AH$10),)+IF($AI$8="CO1",SUMIF(#REF!,"&gt;0",$AI$10),)+IF($AJ$8="CO1",SUMIF(#REF!,"&gt;0",$AJ$10),)+IF($AK$8="CO1",SUMIF($AK58,"&gt;0",$AK$10),)+IF($AL$8="CO1",SUMIF($AL58,"&gt;0",$AL$10),)+IF($AM$8="CO1",SUMIF($AM58,"&gt;0",$AM$10),)</f>
        <v>30</v>
      </c>
      <c r="AR58" s="56">
        <f t="shared" si="1"/>
        <v>86.666666666666671</v>
      </c>
      <c r="AS58" s="56">
        <f t="shared" si="4"/>
        <v>24</v>
      </c>
      <c r="AT58" s="56">
        <f t="shared" si="5"/>
        <v>30</v>
      </c>
      <c r="AU58" s="56">
        <f t="shared" si="6"/>
        <v>80</v>
      </c>
      <c r="AV58" s="56">
        <f t="shared" si="7"/>
        <v>22</v>
      </c>
      <c r="AW58" s="56">
        <f t="shared" si="8"/>
        <v>30</v>
      </c>
      <c r="AX58" s="56">
        <f t="shared" si="9"/>
        <v>73.333333333333329</v>
      </c>
      <c r="AY58" s="56">
        <f t="shared" si="10"/>
        <v>23</v>
      </c>
      <c r="AZ58" s="56">
        <f t="shared" si="15"/>
        <v>30</v>
      </c>
      <c r="BA58" s="56">
        <f t="shared" si="3"/>
        <v>76.666666666666671</v>
      </c>
      <c r="BB58" s="56">
        <f t="shared" si="16"/>
        <v>21</v>
      </c>
      <c r="BC58" s="56">
        <f t="shared" si="11"/>
        <v>30</v>
      </c>
      <c r="BD58" s="56">
        <f t="shared" si="12"/>
        <v>70</v>
      </c>
      <c r="BE58" s="56">
        <f>IF($D$8="CO6",SUM(D58),)+IF($E$8="CO6",SUM(E58),)+IF($F$8="CO6",SUM(F58),)+IF($G$8="CO6",SUM(G58),)+IF($H$8="CO6",SUM(H58),)+IF($I$8="CO6",SUM(I58),)+IF($J$8="CO6",SUM(J58),)+IF($K$8="CO6",SUM(K58),)+IF($L$8="CO6",SUM(L58),)+IF($M$8="CO6",SUM(M58),)+IF($N$8="CO6",SUM(N58),)+IF($O$8="CO6",SUM(O58),)+IF($P$8="CO6",SUM(P58),)+IF($Q$8="CO6",SUM(Q58),)+IF($R$8="CO6",SUM(R58),)+IF($S$8="CO6",SUM(S58),)+IF($T$8="CO6",SUM(T58),)+IF($U$8="CO6",SUM(U58),)+IF($V$8="CO6",SUM(V58),)+IF($W$8="CO6",SUM(W58),)+IF($X$8="CO6",SUM(X58),)+IF($Y$8="CO6",SUM(Y58),)+IF($Z$8="CO6",SUM(Z58),)+IF($AA$8="CO6",SUM(AA58),)+IF($AB$8="CO6",SUM(AB58),)+IF($AC$8="CO6",SUM(AC58),)+IF($AD$8="CO6",SUM(AE58),)+IF($AE$8="CO6",SUM(AF58),)+IF($AF$8="CO6",SUM(AH58),)+IF($AG$8="CO6",SUM(AI58),)+IF($AH$8="CO6",SUM(AJ58),)+IF($AI$8="CO6",SUM(#REF!),)+IF($AJ$8="CO6",SUM(#REF!),)+IF($AK$8="CO6",SUM(AK58),)+IF($AL$8="CO6",SUM(AL58),)+IF($AM$8="CO6",SUM(AM58),)+IF($AN$8="CO6",SUM(AN58),)</f>
        <v>0</v>
      </c>
      <c r="BF58" s="61">
        <f>IF($D$8="CO6",SUMIF($D58,"&gt;0",$D$10),)+IF($E$8="CO6",SUMIF($E58,"&gt;0",$E$10),)+IF($F$8="CO6",SUMIF($F58,"&gt;0",$F$10),)+IF($G$8="CO6",SUMIF($G58,"&gt;0",$G$10),)+IF($H$8="CO6",SUMIF($H58,"&gt;0",$H$10),)+IF($I$8="CO6",SUMIF($I58,"&gt;0",$I$10),)+IF($J$8="CO6",SUMIF($J58,"&gt;0",$J$10),)+IF($K$8="CO6",SUMIF($K58,"&gt;0",$K$10),)+IF($L$8="CO6",SUMIF($L58,"&gt;0",$L$10),)+IF($M$8="CO6",SUMIF($M58,"&gt;0",$M$10),)+IF($N$8="CO6",SUMIF($N58,"&gt;0",$N$10),)+IF($O$8="CO6",SUMIF($O58,"&gt;0",$O$10),)+IF($P$8="CO6",SUMIF($P58,"&gt;0",$P$10),)+IF($Q$8="CO6",SUMIF($Q58,"&gt;0",$Q$10),)+IF($R$8="CO6",SUMIF($R58,"&gt;0",$R$10),)+IF($S$8="CO6",SUMIF($S58,"&gt;0",$S$10),)+IF($T$8="CO6",SUMIF($T58,"&gt;0",$T$10),)+IF($U$8="CO6",SUMIF($U58,"&gt;0",$U$10),)+IF($V$8="CO6",SUMIF($V58,"&gt;0",$V$10),)+IF($W$8="CO6",SUMIF($W58,"&gt;0",$W$10),)+IF($X$8="CO6",SUMIF($X58,"&gt;0",$X$10),)+IF($Y$8="CO6",SUMIF($Y58,"&gt;0",$Y$10),)+IF($Z$8="CO6",SUMIF($Z58,"&gt;0",$Z$10),)+IF($AA$8="CO6",SUMIF($AA58,"&gt;0",$AA$10),)+IF($AB$8="CO6",SUMIF($AB58,"&gt;0",$AB$10),)+IF($AC$8="CO6",SUMIF($AC58,"&gt;0",$AC$10),)+IF($AD$8="CO6",SUMIF($AE58,"&gt;0",$AD$10),)+IF($AE$8="CO6",SUMIF($AF58,"&gt;0",$AE$10),)+IF($AF$8="CO6",SUMIF($AH58,"&gt;0",$AF$10),)+IF($AG$8="CO6",SUMIF($AI58,"&gt;0",$AG$10),)+IF($AH$8="CO6",SUMIF($AJ58,"&gt;0",$AH$10),)+IF($AI$8="CO6",SUMIF(#REF!,"&gt;0",$AI$10),)+IF($AJ$8="CO6",SUMIF(#REF!,"&gt;0",$AJ$10),)+IF($AK$8="CO6",SUMIF($AK58,"&gt;0",$AK$10),)+IF($AL$8="CO6",SUMIF($AL58,"&gt;0",$AL$10),)+IF($AM$8="CO6",SUMIF($AM58,"&gt;0",$AM$10),)</f>
        <v>0</v>
      </c>
      <c r="BG58" s="62" t="str">
        <f t="shared" si="13"/>
        <v xml:space="preserve"> </v>
      </c>
      <c r="BH58" s="5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ht="15">
      <c r="A59" s="13">
        <v>49</v>
      </c>
      <c r="B59" s="22" t="s">
        <v>126</v>
      </c>
      <c r="C59" s="14" t="s">
        <v>127</v>
      </c>
      <c r="D59" s="19">
        <v>8</v>
      </c>
      <c r="E59" s="19">
        <v>9</v>
      </c>
      <c r="F59" s="19">
        <v>9</v>
      </c>
      <c r="G59" s="20"/>
      <c r="H59" s="21"/>
      <c r="I59" s="16"/>
      <c r="J59" s="32">
        <v>8</v>
      </c>
      <c r="K59" s="19">
        <v>8</v>
      </c>
      <c r="L59" s="33"/>
      <c r="M59" s="33"/>
      <c r="N59" s="33"/>
      <c r="O59" s="34"/>
      <c r="P59" s="31">
        <v>7</v>
      </c>
      <c r="Q59" s="33">
        <v>8</v>
      </c>
      <c r="R59" s="33"/>
      <c r="S59" s="33"/>
      <c r="T59" s="33"/>
      <c r="U59" s="33"/>
      <c r="V59" s="33"/>
      <c r="W59" s="33"/>
      <c r="X59" s="33"/>
      <c r="Y59" s="33">
        <v>7</v>
      </c>
      <c r="Z59" s="33">
        <v>8</v>
      </c>
      <c r="AA59" s="34">
        <v>7</v>
      </c>
      <c r="AB59" s="31"/>
      <c r="AC59" s="33"/>
      <c r="AE59" s="33">
        <v>8</v>
      </c>
      <c r="AF59" s="33">
        <v>8</v>
      </c>
      <c r="AH59" s="33">
        <v>8</v>
      </c>
      <c r="AI59" s="33">
        <v>8</v>
      </c>
      <c r="AJ59" s="33">
        <v>8</v>
      </c>
      <c r="AK59" s="47"/>
      <c r="AL59" s="47"/>
      <c r="AM59" s="47"/>
      <c r="AN59" s="48">
        <v>10</v>
      </c>
      <c r="AO59" s="185">
        <v>18</v>
      </c>
      <c r="AP59" s="55">
        <f>IF($D$8="CO1",SUM(D59),)+IF($E$8="CO1",SUM(E59),)+IF($F$8="CO1",SUM(F59),)+IF($G$8="CO1",SUM(G59),)+IF($H$8="CO1",SUM(H59),)+IF($I$8="CO1",SUM(I59),)+IF($J$8="CO1",SUM(J59),)+IF($K$8="CO1",SUM(K59),)+IF($L$8="CO1",SUM(L59),)+IF($M$8="CO1",SUM(M59),)+IF($N$8="CO1",SUM(N59),)+IF($O$8="CO1",SUM(O59),)+IF($P$8="CO1",SUM(P59),)+IF($Q$8="CO1",SUM(Q59),)+IF($R$8="CO1",SUM(R59),)+IF($S$8="CO1",SUM(S59),)+IF($T$8="CO1",SUM(T59),)+IF($U$8="CO1",SUM(U59),)+IF($V$8="CO1",SUM(V59),)+IF($W$8="CO1",SUM(W59),)+IF($X$8="CO1",SUM(X59),)+IF($Y$8="CO1",SUM(Y59),)+IF($Z$8="CO1",SUM(Z59),)+IF($AA$8="CO1",SUM(AA59),)+IF($AB$8="CO1",SUM(AB59),)+IF($AC$8="CO1",SUM(AC59),)+IF($AD$8="CO1",SUM(AE59),)+IF($AE$8="CO1",SUM(AF59),)+IF($AF$8="CO1",SUM(AH59),)+IF($AG$8="CO1",SUM(AI59),)+IF($AH$8="CO1",SUM(AJ59),)+IF($AI$8="CO1",SUM(#REF!),)+IF($AJ$8="CO1",SUM(#REF!),)+IF($AK$8="CO1",SUM(AK59),)+IF($AL$8="CO1",SUM(AL59),)+IF($AM$8="CO1",SUM(AM59),)+IF($AN$8="CO1",SUM(AN59),)</f>
        <v>26</v>
      </c>
      <c r="AQ59" s="56">
        <f>IF($D$8="CO1",SUMIF($D59,"&gt;0",$D$10),)+IF($E$8="CO1",SUMIF($E59,"&gt;0",$E$10),)+IF($F$8="CO1",SUMIF($F59,"&gt;0",$F$10),)+IF($G$8="CO1",SUMIF($G59,"&gt;0",$G$10),)+IF($H$8="CO1",SUMIF($H59,"&gt;0",$H$10),)+IF($I$8="CO1",SUMIF($I59,"&gt;0",$I$10),)+IF($J$8="CO1",SUMIF($J59,"&gt;0",$J$10),)+IF($K$8="CO1",SUMIF($K59,"&gt;0",$K$10),)+IF($L$8="CO1",SUMIF($L59,"&gt;0",$L$10),)+IF($M$8="CO1",SUMIF($M59,"&gt;0",$M$10),)+IF($N$8="CO1",SUMIF($N59,"&gt;0",$N$10),)+IF($O$8="CO1",SUMIF($O59,"&gt;0",$O$10),)+IF($P$8="CO1",SUMIF($P59,"&gt;0",$P$10),)+IF($Q$8="CO1",SUMIF($Q59,"&gt;0",$Q$10),)+IF($R$8="CO1",SUMIF($R59,"&gt;0",$R$10),)+IF($S$8="CO1",SUMIF($S59,"&gt;0",$S$10),)+IF($T$8="CO1",SUMIF($T59,"&gt;0",$T$10),)+IF($U$8="CO1",SUMIF($U59,"&gt;0",$U$10),)+IF($V$8="CO1",SUMIF($V59,"&gt;0",$V$10),)+IF($W$8="CO1",SUMIF($W59,"&gt;0",$W$10),)+IF($X$8="CO1",SUMIF($X59,"&gt;0",$X$10),)+IF($Y$8="CO1",SUMIF($Y59,"&gt;0",$Y$10),)+IF($Z$8="CO1",SUMIF($Z59,"&gt;0",$Z$10),)+IF($AA$8="CO1",SUMIF($AA59,"&gt;0",$AA$10),)+IF($AB$8="CO1",SUMIF($AB59,"&gt;0",$AB$10),)+IF($AC$8="CO1",SUMIF($AC59,"&gt;0",$AC$10),)+IF($AD$8="CO1",SUMIF($AE59,"&gt;0",$AD$10),)+IF($AE$8="CO1",SUMIF($AF59,"&gt;0",$AE$10),)+IF($AF$8="CO1",SUMIF($AH59,"&gt;0",$AF$10),)+IF($AG$8="CO1",SUMIF($AI59,"&gt;0",$AG$10),)+IF($AH$8="CO1",SUMIF($AJ59,"&gt;0",$AH$10),)+IF($AI$8="CO1",SUMIF(#REF!,"&gt;0",$AI$10),)+IF($AJ$8="CO1",SUMIF(#REF!,"&gt;0",$AJ$10),)+IF($AK$8="CO1",SUMIF($AK59,"&gt;0",$AK$10),)+IF($AL$8="CO1",SUMIF($AL59,"&gt;0",$AL$10),)+IF($AM$8="CO1",SUMIF($AM59,"&gt;0",$AM$10),)</f>
        <v>30</v>
      </c>
      <c r="AR59" s="56">
        <f t="shared" si="1"/>
        <v>86.666666666666671</v>
      </c>
      <c r="AS59" s="56">
        <f t="shared" si="4"/>
        <v>23</v>
      </c>
      <c r="AT59" s="56">
        <f t="shared" si="5"/>
        <v>30</v>
      </c>
      <c r="AU59" s="56">
        <f t="shared" si="6"/>
        <v>76.666666666666671</v>
      </c>
      <c r="AV59" s="56">
        <f t="shared" si="7"/>
        <v>22</v>
      </c>
      <c r="AW59" s="56">
        <f t="shared" si="8"/>
        <v>30</v>
      </c>
      <c r="AX59" s="56">
        <f t="shared" si="9"/>
        <v>73.333333333333329</v>
      </c>
      <c r="AY59" s="56">
        <f t="shared" si="10"/>
        <v>24</v>
      </c>
      <c r="AZ59" s="56">
        <f t="shared" si="15"/>
        <v>30</v>
      </c>
      <c r="BA59" s="56">
        <f t="shared" si="3"/>
        <v>80</v>
      </c>
      <c r="BB59" s="56">
        <f t="shared" si="16"/>
        <v>24</v>
      </c>
      <c r="BC59" s="56">
        <f t="shared" si="11"/>
        <v>30</v>
      </c>
      <c r="BD59" s="56">
        <f t="shared" si="12"/>
        <v>80</v>
      </c>
      <c r="BE59" s="56">
        <f>IF($D$8="CO6",SUM(D59),)+IF($E$8="CO6",SUM(E59),)+IF($F$8="CO6",SUM(F59),)+IF($G$8="CO6",SUM(G59),)+IF($H$8="CO6",SUM(H59),)+IF($I$8="CO6",SUM(I59),)+IF($J$8="CO6",SUM(J59),)+IF($K$8="CO6",SUM(K59),)+IF($L$8="CO6",SUM(L59),)+IF($M$8="CO6",SUM(M59),)+IF($N$8="CO6",SUM(N59),)+IF($O$8="CO6",SUM(O59),)+IF($P$8="CO6",SUM(P59),)+IF($Q$8="CO6",SUM(Q59),)+IF($R$8="CO6",SUM(R59),)+IF($S$8="CO6",SUM(S59),)+IF($T$8="CO6",SUM(T59),)+IF($U$8="CO6",SUM(U59),)+IF($V$8="CO6",SUM(V59),)+IF($W$8="CO6",SUM(W59),)+IF($X$8="CO6",SUM(X59),)+IF($Y$8="CO6",SUM(Y59),)+IF($Z$8="CO6",SUM(Z59),)+IF($AA$8="CO6",SUM(AA59),)+IF($AB$8="CO6",SUM(AB59),)+IF($AC$8="CO6",SUM(AC59),)+IF($AD$8="CO6",SUM(AE59),)+IF($AE$8="CO6",SUM(AF59),)+IF($AF$8="CO6",SUM(AH59),)+IF($AG$8="CO6",SUM(AI59),)+IF($AH$8="CO6",SUM(AJ59),)+IF($AI$8="CO6",SUM(#REF!),)+IF($AJ$8="CO6",SUM(#REF!),)+IF($AK$8="CO6",SUM(AK59),)+IF($AL$8="CO6",SUM(AL59),)+IF($AM$8="CO6",SUM(AM59),)+IF($AN$8="CO6",SUM(AN59),)</f>
        <v>0</v>
      </c>
      <c r="BF59" s="61">
        <f>IF($D$8="CO6",SUMIF($D59,"&gt;0",$D$10),)+IF($E$8="CO6",SUMIF($E59,"&gt;0",$E$10),)+IF($F$8="CO6",SUMIF($F59,"&gt;0",$F$10),)+IF($G$8="CO6",SUMIF($G59,"&gt;0",$G$10),)+IF($H$8="CO6",SUMIF($H59,"&gt;0",$H$10),)+IF($I$8="CO6",SUMIF($I59,"&gt;0",$I$10),)+IF($J$8="CO6",SUMIF($J59,"&gt;0",$J$10),)+IF($K$8="CO6",SUMIF($K59,"&gt;0",$K$10),)+IF($L$8="CO6",SUMIF($L59,"&gt;0",$L$10),)+IF($M$8="CO6",SUMIF($M59,"&gt;0",$M$10),)+IF($N$8="CO6",SUMIF($N59,"&gt;0",$N$10),)+IF($O$8="CO6",SUMIF($O59,"&gt;0",$O$10),)+IF($P$8="CO6",SUMIF($P59,"&gt;0",$P$10),)+IF($Q$8="CO6",SUMIF($Q59,"&gt;0",$Q$10),)+IF($R$8="CO6",SUMIF($R59,"&gt;0",$R$10),)+IF($S$8="CO6",SUMIF($S59,"&gt;0",$S$10),)+IF($T$8="CO6",SUMIF($T59,"&gt;0",$T$10),)+IF($U$8="CO6",SUMIF($U59,"&gt;0",$U$10),)+IF($V$8="CO6",SUMIF($V59,"&gt;0",$V$10),)+IF($W$8="CO6",SUMIF($W59,"&gt;0",$W$10),)+IF($X$8="CO6",SUMIF($X59,"&gt;0",$X$10),)+IF($Y$8="CO6",SUMIF($Y59,"&gt;0",$Y$10),)+IF($Z$8="CO6",SUMIF($Z59,"&gt;0",$Z$10),)+IF($AA$8="CO6",SUMIF($AA59,"&gt;0",$AA$10),)+IF($AB$8="CO6",SUMIF($AB59,"&gt;0",$AB$10),)+IF($AC$8="CO6",SUMIF($AC59,"&gt;0",$AC$10),)+IF($AD$8="CO6",SUMIF($AE59,"&gt;0",$AD$10),)+IF($AE$8="CO6",SUMIF($AF59,"&gt;0",$AE$10),)+IF($AF$8="CO6",SUMIF($AH59,"&gt;0",$AF$10),)+IF($AG$8="CO6",SUMIF($AI59,"&gt;0",$AG$10),)+IF($AH$8="CO6",SUMIF($AJ59,"&gt;0",$AH$10),)+IF($AI$8="CO6",SUMIF(#REF!,"&gt;0",$AI$10),)+IF($AJ$8="CO6",SUMIF(#REF!,"&gt;0",$AJ$10),)+IF($AK$8="CO6",SUMIF($AK59,"&gt;0",$AK$10),)+IF($AL$8="CO6",SUMIF($AL59,"&gt;0",$AL$10),)+IF($AM$8="CO6",SUMIF($AM59,"&gt;0",$AM$10),)</f>
        <v>0</v>
      </c>
      <c r="BG59" s="62" t="str">
        <f t="shared" si="13"/>
        <v xml:space="preserve"> </v>
      </c>
      <c r="BH59" s="5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 ht="15">
      <c r="A60" s="17">
        <v>50</v>
      </c>
      <c r="B60" s="22" t="s">
        <v>128</v>
      </c>
      <c r="C60" s="14" t="s">
        <v>129</v>
      </c>
      <c r="D60" s="19">
        <v>8</v>
      </c>
      <c r="E60" s="19">
        <v>9</v>
      </c>
      <c r="F60" s="19">
        <v>9</v>
      </c>
      <c r="G60" s="20"/>
      <c r="H60" s="21"/>
      <c r="I60" s="16"/>
      <c r="J60" s="32">
        <v>8</v>
      </c>
      <c r="K60" s="19">
        <v>8</v>
      </c>
      <c r="L60" s="33"/>
      <c r="M60" s="33"/>
      <c r="N60" s="33"/>
      <c r="O60" s="34"/>
      <c r="P60" s="31">
        <v>9</v>
      </c>
      <c r="Q60" s="33">
        <v>0</v>
      </c>
      <c r="R60" s="33"/>
      <c r="S60" s="33"/>
      <c r="T60" s="33"/>
      <c r="U60" s="33"/>
      <c r="V60" s="33">
        <v>9</v>
      </c>
      <c r="W60" s="33">
        <v>9</v>
      </c>
      <c r="X60" s="33">
        <v>9</v>
      </c>
      <c r="Y60" s="33"/>
      <c r="Z60" s="33"/>
      <c r="AA60" s="34"/>
      <c r="AB60" s="31"/>
      <c r="AC60" s="33"/>
      <c r="AE60" s="33">
        <v>9</v>
      </c>
      <c r="AF60" s="33">
        <v>8</v>
      </c>
      <c r="AH60" s="33">
        <v>9</v>
      </c>
      <c r="AI60" s="33">
        <v>8</v>
      </c>
      <c r="AJ60" s="33">
        <v>8</v>
      </c>
      <c r="AK60" s="47"/>
      <c r="AL60" s="47"/>
      <c r="AM60" s="47"/>
      <c r="AN60" s="48">
        <v>10</v>
      </c>
      <c r="AO60" s="185">
        <v>32</v>
      </c>
      <c r="AP60" s="55">
        <f>IF($D$8="CO1",SUM(D60),)+IF($E$8="CO1",SUM(E60),)+IF($F$8="CO1",SUM(F60),)+IF($G$8="CO1",SUM(G60),)+IF($H$8="CO1",SUM(H60),)+IF($I$8="CO1",SUM(I60),)+IF($J$8="CO1",SUM(J60),)+IF($K$8="CO1",SUM(K60),)+IF($L$8="CO1",SUM(L60),)+IF($M$8="CO1",SUM(M60),)+IF($N$8="CO1",SUM(N60),)+IF($O$8="CO1",SUM(O60),)+IF($P$8="CO1",SUM(P60),)+IF($Q$8="CO1",SUM(Q60),)+IF($R$8="CO1",SUM(R60),)+IF($S$8="CO1",SUM(S60),)+IF($T$8="CO1",SUM(T60),)+IF($U$8="CO1",SUM(U60),)+IF($V$8="CO1",SUM(V60),)+IF($W$8="CO1",SUM(W60),)+IF($X$8="CO1",SUM(X60),)+IF($Y$8="CO1",SUM(Y60),)+IF($Z$8="CO1",SUM(Z60),)+IF($AA$8="CO1",SUM(AA60),)+IF($AB$8="CO1",SUM(AB60),)+IF($AC$8="CO1",SUM(AC60),)+IF($AD$8="CO1",SUM(AE60),)+IF($AE$8="CO1",SUM(AF60),)+IF($AF$8="CO1",SUM(AH60),)+IF($AG$8="CO1",SUM(AI60),)+IF($AH$8="CO1",SUM(AJ60),)+IF($AI$8="CO1",SUM(#REF!),)+IF($AJ$8="CO1",SUM(#REF!),)+IF($AK$8="CO1",SUM(AK60),)+IF($AL$8="CO1",SUM(AL60),)+IF($AM$8="CO1",SUM(AM60),)+IF($AN$8="CO1",SUM(AN60),)</f>
        <v>26</v>
      </c>
      <c r="AQ60" s="56">
        <f>IF($D$8="CO1",SUMIF($D60,"&gt;0",$D$10),)+IF($E$8="CO1",SUMIF($E60,"&gt;0",$E$10),)+IF($F$8="CO1",SUMIF($F60,"&gt;0",$F$10),)+IF($G$8="CO1",SUMIF($G60,"&gt;0",$G$10),)+IF($H$8="CO1",SUMIF($H60,"&gt;0",$H$10),)+IF($I$8="CO1",SUMIF($I60,"&gt;0",$I$10),)+IF($J$8="CO1",SUMIF($J60,"&gt;0",$J$10),)+IF($K$8="CO1",SUMIF($K60,"&gt;0",$K$10),)+IF($L$8="CO1",SUMIF($L60,"&gt;0",$L$10),)+IF($M$8="CO1",SUMIF($M60,"&gt;0",$M$10),)+IF($N$8="CO1",SUMIF($N60,"&gt;0",$N$10),)+IF($O$8="CO1",SUMIF($O60,"&gt;0",$O$10),)+IF($P$8="CO1",SUMIF($P60,"&gt;0",$P$10),)+IF($Q$8="CO1",SUMIF($Q60,"&gt;0",$Q$10),)+IF($R$8="CO1",SUMIF($R60,"&gt;0",$R$10),)+IF($S$8="CO1",SUMIF($S60,"&gt;0",$S$10),)+IF($T$8="CO1",SUMIF($T60,"&gt;0",$T$10),)+IF($U$8="CO1",SUMIF($U60,"&gt;0",$U$10),)+IF($V$8="CO1",SUMIF($V60,"&gt;0",$V$10),)+IF($W$8="CO1",SUMIF($W60,"&gt;0",$W$10),)+IF($X$8="CO1",SUMIF($X60,"&gt;0",$X$10),)+IF($Y$8="CO1",SUMIF($Y60,"&gt;0",$Y$10),)+IF($Z$8="CO1",SUMIF($Z60,"&gt;0",$Z$10),)+IF($AA$8="CO1",SUMIF($AA60,"&gt;0",$AA$10),)+IF($AB$8="CO1",SUMIF($AB60,"&gt;0",$AB$10),)+IF($AC$8="CO1",SUMIF($AC60,"&gt;0",$AC$10),)+IF($AD$8="CO1",SUMIF($AE60,"&gt;0",$AD$10),)+IF($AE$8="CO1",SUMIF($AF60,"&gt;0",$AE$10),)+IF($AF$8="CO1",SUMIF($AH60,"&gt;0",$AF$10),)+IF($AG$8="CO1",SUMIF($AI60,"&gt;0",$AG$10),)+IF($AH$8="CO1",SUMIF($AJ60,"&gt;0",$AH$10),)+IF($AI$8="CO1",SUMIF(#REF!,"&gt;0",$AI$10),)+IF($AJ$8="CO1",SUMIF(#REF!,"&gt;0",$AJ$10),)+IF($AK$8="CO1",SUMIF($AK60,"&gt;0",$AK$10),)+IF($AL$8="CO1",SUMIF($AL60,"&gt;0",$AL$10),)+IF($AM$8="CO1",SUMIF($AM60,"&gt;0",$AM$10),)</f>
        <v>30</v>
      </c>
      <c r="AR60" s="56">
        <f t="shared" si="1"/>
        <v>86.666666666666671</v>
      </c>
      <c r="AS60" s="56">
        <f t="shared" si="4"/>
        <v>25</v>
      </c>
      <c r="AT60" s="56">
        <f t="shared" si="5"/>
        <v>30</v>
      </c>
      <c r="AU60" s="56">
        <f t="shared" si="6"/>
        <v>83.333333333333343</v>
      </c>
      <c r="AV60" s="56">
        <f t="shared" si="7"/>
        <v>27</v>
      </c>
      <c r="AW60" s="56">
        <f t="shared" si="8"/>
        <v>30</v>
      </c>
      <c r="AX60" s="56">
        <f t="shared" si="9"/>
        <v>90</v>
      </c>
      <c r="AY60" s="56">
        <f t="shared" si="10"/>
        <v>17</v>
      </c>
      <c r="AZ60" s="56">
        <f t="shared" si="15"/>
        <v>20</v>
      </c>
      <c r="BA60" s="56">
        <f t="shared" si="3"/>
        <v>85</v>
      </c>
      <c r="BB60" s="56">
        <f t="shared" si="16"/>
        <v>25</v>
      </c>
      <c r="BC60" s="56">
        <f t="shared" si="11"/>
        <v>30</v>
      </c>
      <c r="BD60" s="56">
        <f t="shared" si="12"/>
        <v>83.333333333333343</v>
      </c>
      <c r="BE60" s="56">
        <f>IF($D$8="CO6",SUM(D60),)+IF($E$8="CO6",SUM(E60),)+IF($F$8="CO6",SUM(F60),)+IF($G$8="CO6",SUM(G60),)+IF($H$8="CO6",SUM(H60),)+IF($I$8="CO6",SUM(I60),)+IF($J$8="CO6",SUM(J60),)+IF($K$8="CO6",SUM(K60),)+IF($L$8="CO6",SUM(L60),)+IF($M$8="CO6",SUM(M60),)+IF($N$8="CO6",SUM(N60),)+IF($O$8="CO6",SUM(O60),)+IF($P$8="CO6",SUM(P60),)+IF($Q$8="CO6",SUM(Q60),)+IF($R$8="CO6",SUM(R60),)+IF($S$8="CO6",SUM(S60),)+IF($T$8="CO6",SUM(T60),)+IF($U$8="CO6",SUM(U60),)+IF($V$8="CO6",SUM(V60),)+IF($W$8="CO6",SUM(W60),)+IF($X$8="CO6",SUM(X60),)+IF($Y$8="CO6",SUM(Y60),)+IF($Z$8="CO6",SUM(Z60),)+IF($AA$8="CO6",SUM(AA60),)+IF($AB$8="CO6",SUM(AB60),)+IF($AC$8="CO6",SUM(AC60),)+IF($AD$8="CO6",SUM(AE60),)+IF($AE$8="CO6",SUM(AF60),)+IF($AF$8="CO6",SUM(AH60),)+IF($AG$8="CO6",SUM(AI60),)+IF($AH$8="CO6",SUM(AJ60),)+IF($AI$8="CO6",SUM(#REF!),)+IF($AJ$8="CO6",SUM(#REF!),)+IF($AK$8="CO6",SUM(AK60),)+IF($AL$8="CO6",SUM(AL60),)+IF($AM$8="CO6",SUM(AM60),)+IF($AN$8="CO6",SUM(AN60),)</f>
        <v>0</v>
      </c>
      <c r="BF60" s="61">
        <f>IF($D$8="CO6",SUMIF($D60,"&gt;0",$D$10),)+IF($E$8="CO6",SUMIF($E60,"&gt;0",$E$10),)+IF($F$8="CO6",SUMIF($F60,"&gt;0",$F$10),)+IF($G$8="CO6",SUMIF($G60,"&gt;0",$G$10),)+IF($H$8="CO6",SUMIF($H60,"&gt;0",$H$10),)+IF($I$8="CO6",SUMIF($I60,"&gt;0",$I$10),)+IF($J$8="CO6",SUMIF($J60,"&gt;0",$J$10),)+IF($K$8="CO6",SUMIF($K60,"&gt;0",$K$10),)+IF($L$8="CO6",SUMIF($L60,"&gt;0",$L$10),)+IF($M$8="CO6",SUMIF($M60,"&gt;0",$M$10),)+IF($N$8="CO6",SUMIF($N60,"&gt;0",$N$10),)+IF($O$8="CO6",SUMIF($O60,"&gt;0",$O$10),)+IF($P$8="CO6",SUMIF($P60,"&gt;0",$P$10),)+IF($Q$8="CO6",SUMIF($Q60,"&gt;0",$Q$10),)+IF($R$8="CO6",SUMIF($R60,"&gt;0",$R$10),)+IF($S$8="CO6",SUMIF($S60,"&gt;0",$S$10),)+IF($T$8="CO6",SUMIF($T60,"&gt;0",$T$10),)+IF($U$8="CO6",SUMIF($U60,"&gt;0",$U$10),)+IF($V$8="CO6",SUMIF($V60,"&gt;0",$V$10),)+IF($W$8="CO6",SUMIF($W60,"&gt;0",$W$10),)+IF($X$8="CO6",SUMIF($X60,"&gt;0",$X$10),)+IF($Y$8="CO6",SUMIF($Y60,"&gt;0",$Y$10),)+IF($Z$8="CO6",SUMIF($Z60,"&gt;0",$Z$10),)+IF($AA$8="CO6",SUMIF($AA60,"&gt;0",$AA$10),)+IF($AB$8="CO6",SUMIF($AB60,"&gt;0",$AB$10),)+IF($AC$8="CO6",SUMIF($AC60,"&gt;0",$AC$10),)+IF($AD$8="CO6",SUMIF($AE60,"&gt;0",$AD$10),)+IF($AE$8="CO6",SUMIF($AF60,"&gt;0",$AE$10),)+IF($AF$8="CO6",SUMIF($AH60,"&gt;0",$AF$10),)+IF($AG$8="CO6",SUMIF($AI60,"&gt;0",$AG$10),)+IF($AH$8="CO6",SUMIF($AJ60,"&gt;0",$AH$10),)+IF($AI$8="CO6",SUMIF(#REF!,"&gt;0",$AI$10),)+IF($AJ$8="CO6",SUMIF(#REF!,"&gt;0",$AJ$10),)+IF($AK$8="CO6",SUMIF($AK60,"&gt;0",$AK$10),)+IF($AL$8="CO6",SUMIF($AL60,"&gt;0",$AL$10),)+IF($AM$8="CO6",SUMIF($AM60,"&gt;0",$AM$10),)</f>
        <v>0</v>
      </c>
      <c r="BG60" s="62" t="str">
        <f t="shared" si="13"/>
        <v xml:space="preserve"> </v>
      </c>
      <c r="BH60" s="5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ht="15">
      <c r="A61" s="13">
        <v>51</v>
      </c>
      <c r="B61" s="22" t="s">
        <v>130</v>
      </c>
      <c r="C61" s="14" t="s">
        <v>131</v>
      </c>
      <c r="D61" s="19">
        <v>8</v>
      </c>
      <c r="E61" s="19">
        <v>8</v>
      </c>
      <c r="F61" s="19">
        <v>8</v>
      </c>
      <c r="G61" s="20"/>
      <c r="H61" s="21"/>
      <c r="I61" s="16"/>
      <c r="J61" s="32">
        <v>8</v>
      </c>
      <c r="K61" s="19">
        <v>8</v>
      </c>
      <c r="L61" s="33"/>
      <c r="M61" s="33"/>
      <c r="N61" s="33"/>
      <c r="O61" s="34"/>
      <c r="P61" s="31">
        <v>7</v>
      </c>
      <c r="Q61" s="33">
        <v>7</v>
      </c>
      <c r="R61" s="33"/>
      <c r="S61" s="33"/>
      <c r="T61" s="33"/>
      <c r="U61" s="33"/>
      <c r="V61" s="33">
        <v>7</v>
      </c>
      <c r="W61" s="33">
        <v>7</v>
      </c>
      <c r="X61" s="33">
        <v>7</v>
      </c>
      <c r="Y61" s="33"/>
      <c r="Z61" s="33"/>
      <c r="AA61" s="34"/>
      <c r="AB61" s="31"/>
      <c r="AC61" s="33"/>
      <c r="AE61" s="33">
        <v>8</v>
      </c>
      <c r="AF61" s="33">
        <v>7</v>
      </c>
      <c r="AH61" s="33">
        <v>7</v>
      </c>
      <c r="AI61" s="33">
        <v>8</v>
      </c>
      <c r="AJ61" s="33">
        <v>7</v>
      </c>
      <c r="AK61" s="47"/>
      <c r="AL61" s="47"/>
      <c r="AM61" s="47"/>
      <c r="AN61" s="48">
        <v>10</v>
      </c>
      <c r="AO61" s="185">
        <v>22</v>
      </c>
      <c r="AP61" s="55">
        <f>IF($D$8="CO1",SUM(D61),)+IF($E$8="CO1",SUM(E61),)+IF($F$8="CO1",SUM(F61),)+IF($G$8="CO1",SUM(G61),)+IF($H$8="CO1",SUM(H61),)+IF($I$8="CO1",SUM(I61),)+IF($J$8="CO1",SUM(J61),)+IF($K$8="CO1",SUM(K61),)+IF($L$8="CO1",SUM(L61),)+IF($M$8="CO1",SUM(M61),)+IF($N$8="CO1",SUM(N61),)+IF($O$8="CO1",SUM(O61),)+IF($P$8="CO1",SUM(P61),)+IF($Q$8="CO1",SUM(Q61),)+IF($R$8="CO1",SUM(R61),)+IF($S$8="CO1",SUM(S61),)+IF($T$8="CO1",SUM(T61),)+IF($U$8="CO1",SUM(U61),)+IF($V$8="CO1",SUM(V61),)+IF($W$8="CO1",SUM(W61),)+IF($X$8="CO1",SUM(X61),)+IF($Y$8="CO1",SUM(Y61),)+IF($Z$8="CO1",SUM(Z61),)+IF($AA$8="CO1",SUM(AA61),)+IF($AB$8="CO1",SUM(AB61),)+IF($AC$8="CO1",SUM(AC61),)+IF($AD$8="CO1",SUM(AE61),)+IF($AE$8="CO1",SUM(AF61),)+IF($AF$8="CO1",SUM(AH61),)+IF($AG$8="CO1",SUM(AI61),)+IF($AH$8="CO1",SUM(AJ61),)+IF($AI$8="CO1",SUM(#REF!),)+IF($AJ$8="CO1",SUM(#REF!),)+IF($AK$8="CO1",SUM(AK61),)+IF($AL$8="CO1",SUM(AL61),)+IF($AM$8="CO1",SUM(AM61),)+IF($AN$8="CO1",SUM(AN61),)</f>
        <v>24</v>
      </c>
      <c r="AQ61" s="56">
        <f>IF($D$8="CO1",SUMIF($D61,"&gt;0",$D$10),)+IF($E$8="CO1",SUMIF($E61,"&gt;0",$E$10),)+IF($F$8="CO1",SUMIF($F61,"&gt;0",$F$10),)+IF($G$8="CO1",SUMIF($G61,"&gt;0",$G$10),)+IF($H$8="CO1",SUMIF($H61,"&gt;0",$H$10),)+IF($I$8="CO1",SUMIF($I61,"&gt;0",$I$10),)+IF($J$8="CO1",SUMIF($J61,"&gt;0",$J$10),)+IF($K$8="CO1",SUMIF($K61,"&gt;0",$K$10),)+IF($L$8="CO1",SUMIF($L61,"&gt;0",$L$10),)+IF($M$8="CO1",SUMIF($M61,"&gt;0",$M$10),)+IF($N$8="CO1",SUMIF($N61,"&gt;0",$N$10),)+IF($O$8="CO1",SUMIF($O61,"&gt;0",$O$10),)+IF($P$8="CO1",SUMIF($P61,"&gt;0",$P$10),)+IF($Q$8="CO1",SUMIF($Q61,"&gt;0",$Q$10),)+IF($R$8="CO1",SUMIF($R61,"&gt;0",$R$10),)+IF($S$8="CO1",SUMIF($S61,"&gt;0",$S$10),)+IF($T$8="CO1",SUMIF($T61,"&gt;0",$T$10),)+IF($U$8="CO1",SUMIF($U61,"&gt;0",$U$10),)+IF($V$8="CO1",SUMIF($V61,"&gt;0",$V$10),)+IF($W$8="CO1",SUMIF($W61,"&gt;0",$W$10),)+IF($X$8="CO1",SUMIF($X61,"&gt;0",$X$10),)+IF($Y$8="CO1",SUMIF($Y61,"&gt;0",$Y$10),)+IF($Z$8="CO1",SUMIF($Z61,"&gt;0",$Z$10),)+IF($AA$8="CO1",SUMIF($AA61,"&gt;0",$AA$10),)+IF($AB$8="CO1",SUMIF($AB61,"&gt;0",$AB$10),)+IF($AC$8="CO1",SUMIF($AC61,"&gt;0",$AC$10),)+IF($AD$8="CO1",SUMIF($AE61,"&gt;0",$AD$10),)+IF($AE$8="CO1",SUMIF($AF61,"&gt;0",$AE$10),)+IF($AF$8="CO1",SUMIF($AH61,"&gt;0",$AF$10),)+IF($AG$8="CO1",SUMIF($AI61,"&gt;0",$AG$10),)+IF($AH$8="CO1",SUMIF($AJ61,"&gt;0",$AH$10),)+IF($AI$8="CO1",SUMIF(#REF!,"&gt;0",$AI$10),)+IF($AJ$8="CO1",SUMIF(#REF!,"&gt;0",$AJ$10),)+IF($AK$8="CO1",SUMIF($AK61,"&gt;0",$AK$10),)+IF($AL$8="CO1",SUMIF($AL61,"&gt;0",$AL$10),)+IF($AM$8="CO1",SUMIF($AM61,"&gt;0",$AM$10),)</f>
        <v>30</v>
      </c>
      <c r="AR61" s="56">
        <f t="shared" si="1"/>
        <v>80</v>
      </c>
      <c r="AS61" s="56">
        <f t="shared" si="4"/>
        <v>23</v>
      </c>
      <c r="AT61" s="56">
        <f t="shared" si="5"/>
        <v>30</v>
      </c>
      <c r="AU61" s="56">
        <f t="shared" si="6"/>
        <v>76.666666666666671</v>
      </c>
      <c r="AV61" s="56">
        <f t="shared" si="7"/>
        <v>21</v>
      </c>
      <c r="AW61" s="56">
        <f t="shared" si="8"/>
        <v>30</v>
      </c>
      <c r="AX61" s="56">
        <f t="shared" si="9"/>
        <v>70</v>
      </c>
      <c r="AY61" s="56">
        <f t="shared" si="10"/>
        <v>22</v>
      </c>
      <c r="AZ61" s="56">
        <f t="shared" si="15"/>
        <v>30</v>
      </c>
      <c r="BA61" s="56">
        <f t="shared" si="3"/>
        <v>73.333333333333329</v>
      </c>
      <c r="BB61" s="56">
        <f t="shared" si="16"/>
        <v>22</v>
      </c>
      <c r="BC61" s="56">
        <f t="shared" si="11"/>
        <v>30</v>
      </c>
      <c r="BD61" s="56">
        <f t="shared" si="12"/>
        <v>73.333333333333329</v>
      </c>
      <c r="BE61" s="56">
        <f>IF($D$8="CO6",SUM(D61),)+IF($E$8="CO6",SUM(E61),)+IF($F$8="CO6",SUM(F61),)+IF($G$8="CO6",SUM(G61),)+IF($H$8="CO6",SUM(H61),)+IF($I$8="CO6",SUM(I61),)+IF($J$8="CO6",SUM(J61),)+IF($K$8="CO6",SUM(K61),)+IF($L$8="CO6",SUM(L61),)+IF($M$8="CO6",SUM(M61),)+IF($N$8="CO6",SUM(N61),)+IF($O$8="CO6",SUM(O61),)+IF($P$8="CO6",SUM(P61),)+IF($Q$8="CO6",SUM(Q61),)+IF($R$8="CO6",SUM(R61),)+IF($S$8="CO6",SUM(S61),)+IF($T$8="CO6",SUM(T61),)+IF($U$8="CO6",SUM(U61),)+IF($V$8="CO6",SUM(V61),)+IF($W$8="CO6",SUM(W61),)+IF($X$8="CO6",SUM(X61),)+IF($Y$8="CO6",SUM(Y61),)+IF($Z$8="CO6",SUM(Z61),)+IF($AA$8="CO6",SUM(AA61),)+IF($AB$8="CO6",SUM(AB61),)+IF($AC$8="CO6",SUM(AC61),)+IF($AD$8="CO6",SUM(AE61),)+IF($AE$8="CO6",SUM(AF61),)+IF($AF$8="CO6",SUM(AH61),)+IF($AG$8="CO6",SUM(AI61),)+IF($AH$8="CO6",SUM(AJ61),)+IF($AI$8="CO6",SUM(#REF!),)+IF($AJ$8="CO6",SUM(#REF!),)+IF($AK$8="CO6",SUM(AK61),)+IF($AL$8="CO6",SUM(AL61),)+IF($AM$8="CO6",SUM(AM61),)+IF($AN$8="CO6",SUM(AN61),)</f>
        <v>0</v>
      </c>
      <c r="BF61" s="61">
        <f>IF($D$8="CO6",SUMIF($D61,"&gt;0",$D$10),)+IF($E$8="CO6",SUMIF($E61,"&gt;0",$E$10),)+IF($F$8="CO6",SUMIF($F61,"&gt;0",$F$10),)+IF($G$8="CO6",SUMIF($G61,"&gt;0",$G$10),)+IF($H$8="CO6",SUMIF($H61,"&gt;0",$H$10),)+IF($I$8="CO6",SUMIF($I61,"&gt;0",$I$10),)+IF($J$8="CO6",SUMIF($J61,"&gt;0",$J$10),)+IF($K$8="CO6",SUMIF($K61,"&gt;0",$K$10),)+IF($L$8="CO6",SUMIF($L61,"&gt;0",$L$10),)+IF($M$8="CO6",SUMIF($M61,"&gt;0",$M$10),)+IF($N$8="CO6",SUMIF($N61,"&gt;0",$N$10),)+IF($O$8="CO6",SUMIF($O61,"&gt;0",$O$10),)+IF($P$8="CO6",SUMIF($P61,"&gt;0",$P$10),)+IF($Q$8="CO6",SUMIF($Q61,"&gt;0",$Q$10),)+IF($R$8="CO6",SUMIF($R61,"&gt;0",$R$10),)+IF($S$8="CO6",SUMIF($S61,"&gt;0",$S$10),)+IF($T$8="CO6",SUMIF($T61,"&gt;0",$T$10),)+IF($U$8="CO6",SUMIF($U61,"&gt;0",$U$10),)+IF($V$8="CO6",SUMIF($V61,"&gt;0",$V$10),)+IF($W$8="CO6",SUMIF($W61,"&gt;0",$W$10),)+IF($X$8="CO6",SUMIF($X61,"&gt;0",$X$10),)+IF($Y$8="CO6",SUMIF($Y61,"&gt;0",$Y$10),)+IF($Z$8="CO6",SUMIF($Z61,"&gt;0",$Z$10),)+IF($AA$8="CO6",SUMIF($AA61,"&gt;0",$AA$10),)+IF($AB$8="CO6",SUMIF($AB61,"&gt;0",$AB$10),)+IF($AC$8="CO6",SUMIF($AC61,"&gt;0",$AC$10),)+IF($AD$8="CO6",SUMIF($AE61,"&gt;0",$AD$10),)+IF($AE$8="CO6",SUMIF($AF61,"&gt;0",$AE$10),)+IF($AF$8="CO6",SUMIF($AH61,"&gt;0",$AF$10),)+IF($AG$8="CO6",SUMIF($AI61,"&gt;0",$AG$10),)+IF($AH$8="CO6",SUMIF($AJ61,"&gt;0",$AH$10),)+IF($AI$8="CO6",SUMIF(#REF!,"&gt;0",$AI$10),)+IF($AJ$8="CO6",SUMIF(#REF!,"&gt;0",$AJ$10),)+IF($AK$8="CO6",SUMIF($AK61,"&gt;0",$AK$10),)+IF($AL$8="CO6",SUMIF($AL61,"&gt;0",$AL$10),)+IF($AM$8="CO6",SUMIF($AM61,"&gt;0",$AM$10),)</f>
        <v>0</v>
      </c>
      <c r="BG61" s="62" t="str">
        <f t="shared" si="13"/>
        <v xml:space="preserve"> </v>
      </c>
      <c r="BH61" s="5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ht="15">
      <c r="A62" s="13">
        <v>52</v>
      </c>
      <c r="B62" s="22" t="s">
        <v>132</v>
      </c>
      <c r="C62" s="14" t="s">
        <v>133</v>
      </c>
      <c r="D62" s="19">
        <v>9</v>
      </c>
      <c r="E62" s="19">
        <v>9</v>
      </c>
      <c r="F62" s="19">
        <v>9</v>
      </c>
      <c r="G62" s="20"/>
      <c r="H62" s="21"/>
      <c r="I62" s="16"/>
      <c r="J62" s="32">
        <v>10</v>
      </c>
      <c r="K62" s="19">
        <v>10</v>
      </c>
      <c r="L62" s="33"/>
      <c r="M62" s="33"/>
      <c r="N62" s="33"/>
      <c r="O62" s="34"/>
      <c r="P62" s="31">
        <v>7</v>
      </c>
      <c r="Q62" s="33">
        <v>7</v>
      </c>
      <c r="R62" s="33"/>
      <c r="S62" s="33"/>
      <c r="T62" s="33"/>
      <c r="U62" s="33"/>
      <c r="V62" s="33">
        <v>7</v>
      </c>
      <c r="W62" s="33">
        <v>7</v>
      </c>
      <c r="X62" s="33">
        <v>7</v>
      </c>
      <c r="Y62" s="33"/>
      <c r="Z62" s="33"/>
      <c r="AA62" s="34"/>
      <c r="AB62" s="31"/>
      <c r="AC62" s="33"/>
      <c r="AE62" s="33">
        <v>8</v>
      </c>
      <c r="AF62" s="33">
        <v>8</v>
      </c>
      <c r="AH62" s="33">
        <v>8</v>
      </c>
      <c r="AI62" s="33">
        <v>8</v>
      </c>
      <c r="AJ62" s="33">
        <v>8</v>
      </c>
      <c r="AK62" s="47"/>
      <c r="AL62" s="47"/>
      <c r="AM62" s="47"/>
      <c r="AN62" s="48">
        <v>10</v>
      </c>
      <c r="AO62" s="185">
        <v>13</v>
      </c>
      <c r="AP62" s="55">
        <f>IF($D$8="CO1",SUM(D62),)+IF($E$8="CO1",SUM(E62),)+IF($F$8="CO1",SUM(F62),)+IF($G$8="CO1",SUM(G62),)+IF($H$8="CO1",SUM(H62),)+IF($I$8="CO1",SUM(I62),)+IF($J$8="CO1",SUM(J62),)+IF($K$8="CO1",SUM(K62),)+IF($L$8="CO1",SUM(L62),)+IF($M$8="CO1",SUM(M62),)+IF($N$8="CO1",SUM(N62),)+IF($O$8="CO1",SUM(O62),)+IF($P$8="CO1",SUM(P62),)+IF($Q$8="CO1",SUM(Q62),)+IF($R$8="CO1",SUM(R62),)+IF($S$8="CO1",SUM(S62),)+IF($T$8="CO1",SUM(T62),)+IF($U$8="CO1",SUM(U62),)+IF($V$8="CO1",SUM(V62),)+IF($W$8="CO1",SUM(W62),)+IF($X$8="CO1",SUM(X62),)+IF($Y$8="CO1",SUM(Y62),)+IF($Z$8="CO1",SUM(Z62),)+IF($AA$8="CO1",SUM(AA62),)+IF($AB$8="CO1",SUM(AB62),)+IF($AC$8="CO1",SUM(AC62),)+IF($AD$8="CO1",SUM(AE62),)+IF($AE$8="CO1",SUM(AF62),)+IF($AF$8="CO1",SUM(AH62),)+IF($AG$8="CO1",SUM(AI62),)+IF($AH$8="CO1",SUM(AJ62),)+IF($AI$8="CO1",SUM(#REF!),)+IF($AJ$8="CO1",SUM(#REF!),)+IF($AK$8="CO1",SUM(AK62),)+IF($AL$8="CO1",SUM(AL62),)+IF($AM$8="CO1",SUM(AM62),)+IF($AN$8="CO1",SUM(AN62),)</f>
        <v>27</v>
      </c>
      <c r="AQ62" s="56">
        <f>IF($D$8="CO1",SUMIF($D62,"&gt;0",$D$10),)+IF($E$8="CO1",SUMIF($E62,"&gt;0",$E$10),)+IF($F$8="CO1",SUMIF($F62,"&gt;0",$F$10),)+IF($G$8="CO1",SUMIF($G62,"&gt;0",$G$10),)+IF($H$8="CO1",SUMIF($H62,"&gt;0",$H$10),)+IF($I$8="CO1",SUMIF($I62,"&gt;0",$I$10),)+IF($J$8="CO1",SUMIF($J62,"&gt;0",$J$10),)+IF($K$8="CO1",SUMIF($K62,"&gt;0",$K$10),)+IF($L$8="CO1",SUMIF($L62,"&gt;0",$L$10),)+IF($M$8="CO1",SUMIF($M62,"&gt;0",$M$10),)+IF($N$8="CO1",SUMIF($N62,"&gt;0",$N$10),)+IF($O$8="CO1",SUMIF($O62,"&gt;0",$O$10),)+IF($P$8="CO1",SUMIF($P62,"&gt;0",$P$10),)+IF($Q$8="CO1",SUMIF($Q62,"&gt;0",$Q$10),)+IF($R$8="CO1",SUMIF($R62,"&gt;0",$R$10),)+IF($S$8="CO1",SUMIF($S62,"&gt;0",$S$10),)+IF($T$8="CO1",SUMIF($T62,"&gt;0",$T$10),)+IF($U$8="CO1",SUMIF($U62,"&gt;0",$U$10),)+IF($V$8="CO1",SUMIF($V62,"&gt;0",$V$10),)+IF($W$8="CO1",SUMIF($W62,"&gt;0",$W$10),)+IF($X$8="CO1",SUMIF($X62,"&gt;0",$X$10),)+IF($Y$8="CO1",SUMIF($Y62,"&gt;0",$Y$10),)+IF($Z$8="CO1",SUMIF($Z62,"&gt;0",$Z$10),)+IF($AA$8="CO1",SUMIF($AA62,"&gt;0",$AA$10),)+IF($AB$8="CO1",SUMIF($AB62,"&gt;0",$AB$10),)+IF($AC$8="CO1",SUMIF($AC62,"&gt;0",$AC$10),)+IF($AD$8="CO1",SUMIF($AE62,"&gt;0",$AD$10),)+IF($AE$8="CO1",SUMIF($AF62,"&gt;0",$AE$10),)+IF($AF$8="CO1",SUMIF($AH62,"&gt;0",$AF$10),)+IF($AG$8="CO1",SUMIF($AI62,"&gt;0",$AG$10),)+IF($AH$8="CO1",SUMIF($AJ62,"&gt;0",$AH$10),)+IF($AI$8="CO1",SUMIF(#REF!,"&gt;0",$AI$10),)+IF($AJ$8="CO1",SUMIF(#REF!,"&gt;0",$AJ$10),)+IF($AK$8="CO1",SUMIF($AK62,"&gt;0",$AK$10),)+IF($AL$8="CO1",SUMIF($AL62,"&gt;0",$AL$10),)+IF($AM$8="CO1",SUMIF($AM62,"&gt;0",$AM$10),)</f>
        <v>30</v>
      </c>
      <c r="AR62" s="56">
        <f t="shared" si="1"/>
        <v>90</v>
      </c>
      <c r="AS62" s="56">
        <f t="shared" si="4"/>
        <v>27</v>
      </c>
      <c r="AT62" s="56">
        <f t="shared" si="5"/>
        <v>30</v>
      </c>
      <c r="AU62" s="56">
        <f t="shared" si="6"/>
        <v>90</v>
      </c>
      <c r="AV62" s="56">
        <f t="shared" si="7"/>
        <v>21</v>
      </c>
      <c r="AW62" s="56">
        <f t="shared" si="8"/>
        <v>30</v>
      </c>
      <c r="AX62" s="56">
        <f t="shared" si="9"/>
        <v>70</v>
      </c>
      <c r="AY62" s="56">
        <f t="shared" si="10"/>
        <v>23</v>
      </c>
      <c r="AZ62" s="56">
        <f t="shared" si="15"/>
        <v>30</v>
      </c>
      <c r="BA62" s="56">
        <f t="shared" si="3"/>
        <v>76.666666666666671</v>
      </c>
      <c r="BB62" s="56">
        <f t="shared" si="16"/>
        <v>24</v>
      </c>
      <c r="BC62" s="56">
        <f t="shared" si="11"/>
        <v>30</v>
      </c>
      <c r="BD62" s="56">
        <f t="shared" si="12"/>
        <v>80</v>
      </c>
      <c r="BE62" s="56">
        <f>IF($D$8="CO6",SUM(D62),)+IF($E$8="CO6",SUM(E62),)+IF($F$8="CO6",SUM(F62),)+IF($G$8="CO6",SUM(G62),)+IF($H$8="CO6",SUM(H62),)+IF($I$8="CO6",SUM(I62),)+IF($J$8="CO6",SUM(J62),)+IF($K$8="CO6",SUM(K62),)+IF($L$8="CO6",SUM(L62),)+IF($M$8="CO6",SUM(M62),)+IF($N$8="CO6",SUM(N62),)+IF($O$8="CO6",SUM(O62),)+IF($P$8="CO6",SUM(P62),)+IF($Q$8="CO6",SUM(Q62),)+IF($R$8="CO6",SUM(R62),)+IF($S$8="CO6",SUM(S62),)+IF($T$8="CO6",SUM(T62),)+IF($U$8="CO6",SUM(U62),)+IF($V$8="CO6",SUM(V62),)+IF($W$8="CO6",SUM(W62),)+IF($X$8="CO6",SUM(X62),)+IF($Y$8="CO6",SUM(Y62),)+IF($Z$8="CO6",SUM(Z62),)+IF($AA$8="CO6",SUM(AA62),)+IF($AB$8="CO6",SUM(AB62),)+IF($AC$8="CO6",SUM(AC62),)+IF($AD$8="CO6",SUM(AE62),)+IF($AE$8="CO6",SUM(AF62),)+IF($AF$8="CO6",SUM(AH62),)+IF($AG$8="CO6",SUM(AI62),)+IF($AH$8="CO6",SUM(AJ62),)+IF($AI$8="CO6",SUM(#REF!),)+IF($AJ$8="CO6",SUM(#REF!),)+IF($AK$8="CO6",SUM(AK62),)+IF($AL$8="CO6",SUM(AL62),)+IF($AM$8="CO6",SUM(AM62),)+IF($AN$8="CO6",SUM(AN62),)</f>
        <v>0</v>
      </c>
      <c r="BF62" s="61">
        <f>IF($D$8="CO6",SUMIF($D62,"&gt;0",$D$10),)+IF($E$8="CO6",SUMIF($E62,"&gt;0",$E$10),)+IF($F$8="CO6",SUMIF($F62,"&gt;0",$F$10),)+IF($G$8="CO6",SUMIF($G62,"&gt;0",$G$10),)+IF($H$8="CO6",SUMIF($H62,"&gt;0",$H$10),)+IF($I$8="CO6",SUMIF($I62,"&gt;0",$I$10),)+IF($J$8="CO6",SUMIF($J62,"&gt;0",$J$10),)+IF($K$8="CO6",SUMIF($K62,"&gt;0",$K$10),)+IF($L$8="CO6",SUMIF($L62,"&gt;0",$L$10),)+IF($M$8="CO6",SUMIF($M62,"&gt;0",$M$10),)+IF($N$8="CO6",SUMIF($N62,"&gt;0",$N$10),)+IF($O$8="CO6",SUMIF($O62,"&gt;0",$O$10),)+IF($P$8="CO6",SUMIF($P62,"&gt;0",$P$10),)+IF($Q$8="CO6",SUMIF($Q62,"&gt;0",$Q$10),)+IF($R$8="CO6",SUMIF($R62,"&gt;0",$R$10),)+IF($S$8="CO6",SUMIF($S62,"&gt;0",$S$10),)+IF($T$8="CO6",SUMIF($T62,"&gt;0",$T$10),)+IF($U$8="CO6",SUMIF($U62,"&gt;0",$U$10),)+IF($V$8="CO6",SUMIF($V62,"&gt;0",$V$10),)+IF($W$8="CO6",SUMIF($W62,"&gt;0",$W$10),)+IF($X$8="CO6",SUMIF($X62,"&gt;0",$X$10),)+IF($Y$8="CO6",SUMIF($Y62,"&gt;0",$Y$10),)+IF($Z$8="CO6",SUMIF($Z62,"&gt;0",$Z$10),)+IF($AA$8="CO6",SUMIF($AA62,"&gt;0",$AA$10),)+IF($AB$8="CO6",SUMIF($AB62,"&gt;0",$AB$10),)+IF($AC$8="CO6",SUMIF($AC62,"&gt;0",$AC$10),)+IF($AD$8="CO6",SUMIF($AE62,"&gt;0",$AD$10),)+IF($AE$8="CO6",SUMIF($AF62,"&gt;0",$AE$10),)+IF($AF$8="CO6",SUMIF($AH62,"&gt;0",$AF$10),)+IF($AG$8="CO6",SUMIF($AI62,"&gt;0",$AG$10),)+IF($AH$8="CO6",SUMIF($AJ62,"&gt;0",$AH$10),)+IF($AI$8="CO6",SUMIF(#REF!,"&gt;0",$AI$10),)+IF($AJ$8="CO6",SUMIF(#REF!,"&gt;0",$AJ$10),)+IF($AK$8="CO6",SUMIF($AK62,"&gt;0",$AK$10),)+IF($AL$8="CO6",SUMIF($AL62,"&gt;0",$AL$10),)+IF($AM$8="CO6",SUMIF($AM62,"&gt;0",$AM$10),)</f>
        <v>0</v>
      </c>
      <c r="BG62" s="62" t="str">
        <f t="shared" si="13"/>
        <v xml:space="preserve"> </v>
      </c>
      <c r="BH62" s="5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ht="15">
      <c r="A63" s="17">
        <v>53</v>
      </c>
      <c r="B63" s="22" t="s">
        <v>134</v>
      </c>
      <c r="C63" s="14" t="s">
        <v>135</v>
      </c>
      <c r="D63" s="19">
        <v>9</v>
      </c>
      <c r="E63" s="19">
        <v>10</v>
      </c>
      <c r="F63" s="19">
        <v>10</v>
      </c>
      <c r="G63" s="20"/>
      <c r="H63" s="21"/>
      <c r="I63" s="16"/>
      <c r="J63" s="32">
        <v>10</v>
      </c>
      <c r="K63" s="19">
        <v>9</v>
      </c>
      <c r="L63" s="33"/>
      <c r="M63" s="33"/>
      <c r="N63" s="33"/>
      <c r="O63" s="34"/>
      <c r="P63" s="31">
        <v>10</v>
      </c>
      <c r="Q63" s="33">
        <v>9</v>
      </c>
      <c r="R63" s="33"/>
      <c r="S63" s="33"/>
      <c r="T63" s="33"/>
      <c r="U63" s="33"/>
      <c r="V63" s="33">
        <v>9</v>
      </c>
      <c r="W63" s="33">
        <v>10</v>
      </c>
      <c r="X63" s="33">
        <v>10</v>
      </c>
      <c r="Y63" s="33"/>
      <c r="Z63" s="33"/>
      <c r="AA63" s="34"/>
      <c r="AB63" s="33">
        <v>9</v>
      </c>
      <c r="AC63" s="31">
        <v>10</v>
      </c>
      <c r="AH63" s="33">
        <v>9</v>
      </c>
      <c r="AI63" s="33">
        <v>10</v>
      </c>
      <c r="AJ63" s="33">
        <v>10</v>
      </c>
      <c r="AK63" s="47"/>
      <c r="AL63" s="47"/>
      <c r="AM63" s="47"/>
      <c r="AN63" s="48">
        <v>10</v>
      </c>
      <c r="AO63" s="185">
        <v>33</v>
      </c>
      <c r="AP63" s="55">
        <f>IF($D$8="CO1",SUM(D63),)+IF($E$8="CO1",SUM(E63),)+IF($F$8="CO1",SUM(F63),)+IF($G$8="CO1",SUM(G63),)+IF($H$8="CO1",SUM(H63),)+IF($I$8="CO1",SUM(I63),)+IF($J$8="CO1",SUM(J63),)+IF($K$8="CO1",SUM(K63),)+IF($L$8="CO1",SUM(L63),)+IF($M$8="CO1",SUM(M63),)+IF($N$8="CO1",SUM(N63),)+IF($O$8="CO1",SUM(O63),)+IF($P$8="CO1",SUM(P63),)+IF($Q$8="CO1",SUM(Q63),)+IF($R$8="CO1",SUM(R63),)+IF($S$8="CO1",SUM(S63),)+IF($T$8="CO1",SUM(T63),)+IF($U$8="CO1",SUM(U63),)+IF($V$8="CO1",SUM(V63),)+IF($W$8="CO1",SUM(W63),)+IF($X$8="CO1",SUM(X63),)+IF($Y$8="CO1",SUM(Y63),)+IF($Z$8="CO1",SUM(Z63),)+IF($AA$8="CO1",SUM(AA63),)+IF($AB$8="CO1",SUM(#REF!),)+IF($AC$8="CO1",SUM(#REF!),)+IF($AD$8="CO1",SUM(AB63),)+IF($AE$8="CO1",SUM(AC63),)+IF($AF$8="CO1",SUM(AH63),)+IF($AG$8="CO1",SUM(AI63),)+IF($AH$8="CO1",SUM(AJ63),)+IF($AI$8="CO1",SUM(#REF!),)+IF($AJ$8="CO1",SUM(#REF!),)+IF($AK$8="CO1",SUM(AK63),)+IF($AL$8="CO1",SUM(AL63),)+IF($AM$8="CO1",SUM(AM63),)+IF($AN$8="CO1",SUM(AN63),)</f>
        <v>29</v>
      </c>
      <c r="AQ63" s="56">
        <f>IF($D$8="CO1",SUMIF($D63,"&gt;0",$D$10),)+IF($E$8="CO1",SUMIF($E63,"&gt;0",$E$10),)+IF($F$8="CO1",SUMIF($F63,"&gt;0",$F$10),)+IF($G$8="CO1",SUMIF($G63,"&gt;0",$G$10),)+IF($H$8="CO1",SUMIF($H63,"&gt;0",$H$10),)+IF($I$8="CO1",SUMIF($I63,"&gt;0",$I$10),)+IF($J$8="CO1",SUMIF($J63,"&gt;0",$J$10),)+IF($K$8="CO1",SUMIF($K63,"&gt;0",$K$10),)+IF($L$8="CO1",SUMIF($L63,"&gt;0",$L$10),)+IF($M$8="CO1",SUMIF($M63,"&gt;0",$M$10),)+IF($N$8="CO1",SUMIF($N63,"&gt;0",$N$10),)+IF($O$8="CO1",SUMIF($O63,"&gt;0",$O$10),)+IF($P$8="CO1",SUMIF($P63,"&gt;0",$P$10),)+IF($Q$8="CO1",SUMIF($Q63,"&gt;0",$Q$10),)+IF($R$8="CO1",SUMIF($R63,"&gt;0",$R$10),)+IF($S$8="CO1",SUMIF($S63,"&gt;0",$S$10),)+IF($T$8="CO1",SUMIF($T63,"&gt;0",$T$10),)+IF($U$8="CO1",SUMIF($U63,"&gt;0",$U$10),)+IF($V$8="CO1",SUMIF($V63,"&gt;0",$V$10),)+IF($W$8="CO1",SUMIF($W63,"&gt;0",$W$10),)+IF($X$8="CO1",SUMIF($X63,"&gt;0",$X$10),)+IF($Y$8="CO1",SUMIF($Y63,"&gt;0",$Y$10),)+IF($Z$8="CO1",SUMIF($Z63,"&gt;0",$Z$10),)+IF($AA$8="CO1",SUMIF($AA63,"&gt;0",$AA$10),)+IF($AB$8="CO1",SUMIF(#REF!,"&gt;0",$AB$10),)+IF($AC$8="CO1",SUMIF(#REF!,"&gt;0",$AC$10),)+IF($AD$8="CO1",SUMIF($AB63,"&gt;0",$AD$10),)+IF($AE$8="CO1",SUMIF($AC63,"&gt;0",$AE$10),)+IF($AF$8="CO1",SUMIF($AH63,"&gt;0",$AF$10),)+IF($AG$8="CO1",SUMIF($AI63,"&gt;0",$AG$10),)+IF($AH$8="CO1",SUMIF($AJ63,"&gt;0",$AH$10),)+IF($AI$8="CO1",SUMIF(#REF!,"&gt;0",$AI$10),)+IF($AJ$8="CO1",SUMIF(#REF!,"&gt;0",$AJ$10),)+IF($AK$8="CO1",SUMIF($AK63,"&gt;0",$AK$10),)+IF($AL$8="CO1",SUMIF($AL63,"&gt;0",$AL$10),)+IF($AM$8="CO1",SUMIF($AM63,"&gt;0",$AM$10),)</f>
        <v>30</v>
      </c>
      <c r="AR63" s="56">
        <f t="shared" si="1"/>
        <v>96.666666666666671</v>
      </c>
      <c r="AS63" s="56">
        <f t="shared" si="4"/>
        <v>29</v>
      </c>
      <c r="AT63" s="56">
        <f t="shared" si="5"/>
        <v>30</v>
      </c>
      <c r="AU63" s="56">
        <f t="shared" si="6"/>
        <v>96.666666666666671</v>
      </c>
      <c r="AV63" s="56">
        <f t="shared" si="7"/>
        <v>29</v>
      </c>
      <c r="AW63" s="56">
        <f t="shared" si="8"/>
        <v>30</v>
      </c>
      <c r="AX63" s="56">
        <f t="shared" si="9"/>
        <v>96.666666666666671</v>
      </c>
      <c r="AY63" s="56">
        <f t="shared" si="10"/>
        <v>28</v>
      </c>
      <c r="AZ63" s="56">
        <f t="shared" si="15"/>
        <v>30</v>
      </c>
      <c r="BA63" s="56">
        <f t="shared" si="3"/>
        <v>93.333333333333329</v>
      </c>
      <c r="BB63" s="56">
        <f t="shared" si="16"/>
        <v>29</v>
      </c>
      <c r="BC63" s="56">
        <f t="shared" si="11"/>
        <v>30</v>
      </c>
      <c r="BD63" s="56">
        <f t="shared" si="12"/>
        <v>96.666666666666671</v>
      </c>
      <c r="BE63" s="56">
        <f>IF($D$8="CO6",SUM(D63),)+IF($E$8="CO6",SUM(E63),)+IF($F$8="CO6",SUM(F63),)+IF($G$8="CO6",SUM(G63),)+IF($H$8="CO6",SUM(H63),)+IF($I$8="CO6",SUM(I63),)+IF($J$8="CO6",SUM(J63),)+IF($K$8="CO6",SUM(K63),)+IF($L$8="CO6",SUM(L63),)+IF($M$8="CO6",SUM(M63),)+IF($N$8="CO6",SUM(N63),)+IF($O$8="CO6",SUM(O63),)+IF($P$8="CO6",SUM(P63),)+IF($Q$8="CO6",SUM(Q63),)+IF($R$8="CO6",SUM(R63),)+IF($S$8="CO6",SUM(S63),)+IF($T$8="CO6",SUM(T63),)+IF($U$8="CO6",SUM(U63),)+IF($V$8="CO6",SUM(V63),)+IF($W$8="CO6",SUM(W63),)+IF($X$8="CO6",SUM(X63),)+IF($Y$8="CO6",SUM(Y63),)+IF($Z$8="CO6",SUM(Z63),)+IF($AA$8="CO6",SUM(AA63),)+IF($AB$8="CO6",SUM(#REF!),)+IF($AC$8="CO6",SUM(#REF!),)+IF($AD$8="CO6",SUM(AB63),)+IF($AE$8="CO6",SUM(AC63),)+IF($AF$8="CO6",SUM(AH63),)+IF($AG$8="CO6",SUM(AI63),)+IF($AH$8="CO6",SUM(AJ63),)+IF($AI$8="CO6",SUM(#REF!),)+IF($AJ$8="CO6",SUM(#REF!),)+IF($AK$8="CO6",SUM(AK63),)+IF($AL$8="CO6",SUM(AL63),)+IF($AM$8="CO6",SUM(AM63),)+IF($AN$8="CO6",SUM(AN63),)</f>
        <v>0</v>
      </c>
      <c r="BF63" s="61">
        <f>IF($D$8="CO6",SUMIF($D63,"&gt;0",$D$10),)+IF($E$8="CO6",SUMIF($E63,"&gt;0",$E$10),)+IF($F$8="CO6",SUMIF($F63,"&gt;0",$F$10),)+IF($G$8="CO6",SUMIF($G63,"&gt;0",$G$10),)+IF($H$8="CO6",SUMIF($H63,"&gt;0",$H$10),)+IF($I$8="CO6",SUMIF($I63,"&gt;0",$I$10),)+IF($J$8="CO6",SUMIF($J63,"&gt;0",$J$10),)+IF($K$8="CO6",SUMIF($K63,"&gt;0",$K$10),)+IF($L$8="CO6",SUMIF($L63,"&gt;0",$L$10),)+IF($M$8="CO6",SUMIF($M63,"&gt;0",$M$10),)+IF($N$8="CO6",SUMIF($N63,"&gt;0",$N$10),)+IF($O$8="CO6",SUMIF($O63,"&gt;0",$O$10),)+IF($P$8="CO6",SUMIF($P63,"&gt;0",$P$10),)+IF($Q$8="CO6",SUMIF($Q63,"&gt;0",$Q$10),)+IF($R$8="CO6",SUMIF($R63,"&gt;0",$R$10),)+IF($S$8="CO6",SUMIF($S63,"&gt;0",$S$10),)+IF($T$8="CO6",SUMIF($T63,"&gt;0",$T$10),)+IF($U$8="CO6",SUMIF($U63,"&gt;0",$U$10),)+IF($V$8="CO6",SUMIF($V63,"&gt;0",$V$10),)+IF($W$8="CO6",SUMIF($W63,"&gt;0",$W$10),)+IF($X$8="CO6",SUMIF($X63,"&gt;0",$X$10),)+IF($Y$8="CO6",SUMIF($Y63,"&gt;0",$Y$10),)+IF($Z$8="CO6",SUMIF($Z63,"&gt;0",$Z$10),)+IF($AA$8="CO6",SUMIF($AA63,"&gt;0",$AA$10),)+IF($AB$8="CO6",SUMIF(#REF!,"&gt;0",$AB$10),)+IF($AC$8="CO6",SUMIF(#REF!,"&gt;0",$AC$10),)+IF($AD$8="CO6",SUMIF($AB63,"&gt;0",$AD$10),)+IF($AE$8="CO6",SUMIF($AC63,"&gt;0",$AE$10),)+IF($AF$8="CO6",SUMIF($AH63,"&gt;0",$AF$10),)+IF($AG$8="CO6",SUMIF($AI63,"&gt;0",$AG$10),)+IF($AH$8="CO6",SUMIF($AJ63,"&gt;0",$AH$10),)+IF($AI$8="CO6",SUMIF(#REF!,"&gt;0",$AI$10),)+IF($AJ$8="CO6",SUMIF(#REF!,"&gt;0",$AJ$10),)+IF($AK$8="CO6",SUMIF($AK63,"&gt;0",$AK$10),)+IF($AL$8="CO6",SUMIF($AL63,"&gt;0",$AL$10),)+IF($AM$8="CO6",SUMIF($AM63,"&gt;0",$AM$10),)</f>
        <v>0</v>
      </c>
      <c r="BG63" s="62" t="str">
        <f t="shared" si="13"/>
        <v xml:space="preserve"> </v>
      </c>
      <c r="BH63" s="5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ht="15">
      <c r="A64" s="13">
        <v>54</v>
      </c>
      <c r="B64" s="22" t="s">
        <v>136</v>
      </c>
      <c r="C64" s="14" t="s">
        <v>137</v>
      </c>
      <c r="D64" s="19">
        <v>10</v>
      </c>
      <c r="E64" s="19">
        <v>9</v>
      </c>
      <c r="F64" s="19">
        <v>10</v>
      </c>
      <c r="G64" s="20"/>
      <c r="H64" s="21"/>
      <c r="I64" s="16"/>
      <c r="J64" s="32">
        <v>10</v>
      </c>
      <c r="K64" s="19">
        <v>9</v>
      </c>
      <c r="L64" s="33"/>
      <c r="M64" s="33"/>
      <c r="N64" s="33"/>
      <c r="O64" s="34"/>
      <c r="P64" s="31">
        <v>9</v>
      </c>
      <c r="Q64" s="33">
        <v>9</v>
      </c>
      <c r="R64" s="33"/>
      <c r="S64" s="33"/>
      <c r="T64" s="33"/>
      <c r="U64" s="33"/>
      <c r="V64" s="33">
        <v>10</v>
      </c>
      <c r="W64" s="33">
        <v>10</v>
      </c>
      <c r="X64" s="33">
        <v>10</v>
      </c>
      <c r="Y64" s="33"/>
      <c r="Z64" s="33"/>
      <c r="AA64" s="34"/>
      <c r="AB64" s="33">
        <v>9</v>
      </c>
      <c r="AC64" s="31">
        <v>10</v>
      </c>
      <c r="AH64" s="33">
        <v>10</v>
      </c>
      <c r="AI64" s="33">
        <v>9</v>
      </c>
      <c r="AJ64" s="33">
        <v>10</v>
      </c>
      <c r="AK64" s="47"/>
      <c r="AL64" s="47"/>
      <c r="AM64" s="47"/>
      <c r="AN64" s="48">
        <v>10</v>
      </c>
      <c r="AO64" s="185">
        <v>33</v>
      </c>
      <c r="AP64" s="55">
        <f>IF($D$8="CO1",SUM(D64),)+IF($E$8="CO1",SUM(E64),)+IF($F$8="CO1",SUM(F64),)+IF($G$8="CO1",SUM(G64),)+IF($H$8="CO1",SUM(H64),)+IF($I$8="CO1",SUM(I64),)+IF($J$8="CO1",SUM(J64),)+IF($K$8="CO1",SUM(K64),)+IF($L$8="CO1",SUM(L64),)+IF($M$8="CO1",SUM(M64),)+IF($N$8="CO1",SUM(N64),)+IF($O$8="CO1",SUM(O64),)+IF($P$8="CO1",SUM(P64),)+IF($Q$8="CO1",SUM(Q64),)+IF($R$8="CO1",SUM(R64),)+IF($S$8="CO1",SUM(S64),)+IF($T$8="CO1",SUM(T64),)+IF($U$8="CO1",SUM(U64),)+IF($V$8="CO1",SUM(V64),)+IF($W$8="CO1",SUM(W64),)+IF($X$8="CO1",SUM(X64),)+IF($Y$8="CO1",SUM(Y64),)+IF($Z$8="CO1",SUM(Z64),)+IF($AA$8="CO1",SUM(AA64),)+IF($AB$8="CO1",SUM(AB64),)+IF($AC$8="CO1",SUM(AC64),)+IF($AD$8="CO1",SUM(AE64),)+IF($AE$8="CO1",SUM(AF64),)+IF($AF$8="CO1",SUM(AH64),)+IF($AG$8="CO1",SUM(AI64),)+IF($AH$8="CO1",SUM(AJ64),)+IF($AI$8="CO1",SUM(#REF!),)+IF($AJ$8="CO1",SUM(#REF!),)+IF($AK$8="CO1",SUM(AK64),)+IF($AL$8="CO1",SUM(AL64),)+IF($AM$8="CO1",SUM(AM64),)+IF($AN$8="CO1",SUM(AN64),)</f>
        <v>29</v>
      </c>
      <c r="AQ64" s="56">
        <f>IF($D$8="CO1",SUMIF($D64,"&gt;0",$D$10),)+IF($E$8="CO1",SUMIF($E64,"&gt;0",$E$10),)+IF($F$8="CO1",SUMIF($F64,"&gt;0",$F$10),)+IF($G$8="CO1",SUMIF($G64,"&gt;0",$G$10),)+IF($H$8="CO1",SUMIF($H64,"&gt;0",$H$10),)+IF($I$8="CO1",SUMIF($I64,"&gt;0",$I$10),)+IF($J$8="CO1",SUMIF($J64,"&gt;0",$J$10),)+IF($K$8="CO1",SUMIF($K64,"&gt;0",$K$10),)+IF($L$8="CO1",SUMIF($L64,"&gt;0",$L$10),)+IF($M$8="CO1",SUMIF($M64,"&gt;0",$M$10),)+IF($N$8="CO1",SUMIF($N64,"&gt;0",$N$10),)+IF($O$8="CO1",SUMIF($O64,"&gt;0",$O$10),)+IF($P$8="CO1",SUMIF($P64,"&gt;0",$P$10),)+IF($Q$8="CO1",SUMIF($Q64,"&gt;0",$Q$10),)+IF($R$8="CO1",SUMIF($R64,"&gt;0",$R$10),)+IF($S$8="CO1",SUMIF($S64,"&gt;0",$S$10),)+IF($T$8="CO1",SUMIF($T64,"&gt;0",$T$10),)+IF($U$8="CO1",SUMIF($U64,"&gt;0",$U$10),)+IF($V$8="CO1",SUMIF($V64,"&gt;0",$V$10),)+IF($W$8="CO1",SUMIF($W64,"&gt;0",$W$10),)+IF($X$8="CO1",SUMIF($X64,"&gt;0",$X$10),)+IF($Y$8="CO1",SUMIF($Y64,"&gt;0",$Y$10),)+IF($Z$8="CO1",SUMIF($Z64,"&gt;0",$Z$10),)+IF($AA$8="CO1",SUMIF($AA64,"&gt;0",$AA$10),)+IF($AB$8="CO1",SUMIF($AB64,"&gt;0",$AB$10),)+IF($AC$8="CO1",SUMIF($AC64,"&gt;0",$AC$10),)+IF($AD$8="CO1",SUMIF($AE64,"&gt;0",$AD$10),)+IF($AE$8="CO1",SUMIF($AF64,"&gt;0",$AE$10),)+IF($AF$8="CO1",SUMIF($AH64,"&gt;0",$AF$10),)+IF($AG$8="CO1",SUMIF($AI64,"&gt;0",$AG$10),)+IF($AH$8="CO1",SUMIF($AJ64,"&gt;0",$AH$10),)+IF($AI$8="CO1",SUMIF(#REF!,"&gt;0",$AI$10),)+IF($AJ$8="CO1",SUMIF(#REF!,"&gt;0",$AJ$10),)+IF($AK$8="CO1",SUMIF($AK64,"&gt;0",$AK$10),)+IF($AL$8="CO1",SUMIF($AL64,"&gt;0",$AL$10),)+IF($AM$8="CO1",SUMIF($AM64,"&gt;0",$AM$10),)</f>
        <v>30</v>
      </c>
      <c r="AR64" s="56">
        <f t="shared" si="1"/>
        <v>96.666666666666671</v>
      </c>
      <c r="AS64" s="56">
        <f t="shared" si="4"/>
        <v>28</v>
      </c>
      <c r="AT64" s="56">
        <f t="shared" si="5"/>
        <v>30</v>
      </c>
      <c r="AU64" s="56">
        <f t="shared" si="6"/>
        <v>93.333333333333329</v>
      </c>
      <c r="AV64" s="56">
        <f t="shared" si="7"/>
        <v>30</v>
      </c>
      <c r="AW64" s="56">
        <f t="shared" si="8"/>
        <v>30</v>
      </c>
      <c r="AX64" s="56">
        <f t="shared" si="9"/>
        <v>100</v>
      </c>
      <c r="AY64" s="56">
        <f t="shared" si="10"/>
        <v>28</v>
      </c>
      <c r="AZ64" s="56">
        <f t="shared" si="15"/>
        <v>30</v>
      </c>
      <c r="BA64" s="56">
        <f t="shared" si="3"/>
        <v>93.333333333333329</v>
      </c>
      <c r="BB64" s="56">
        <f t="shared" si="16"/>
        <v>29</v>
      </c>
      <c r="BC64" s="56">
        <f t="shared" si="11"/>
        <v>30</v>
      </c>
      <c r="BD64" s="56">
        <f t="shared" si="12"/>
        <v>96.666666666666671</v>
      </c>
      <c r="BE64" s="56">
        <f>IF($D$8="CO6",SUM(D64),)+IF($E$8="CO6",SUM(E64),)+IF($F$8="CO6",SUM(F64),)+IF($G$8="CO6",SUM(G64),)+IF($H$8="CO6",SUM(H64),)+IF($I$8="CO6",SUM(I64),)+IF($J$8="CO6",SUM(J64),)+IF($K$8="CO6",SUM(K64),)+IF($L$8="CO6",SUM(L64),)+IF($M$8="CO6",SUM(M64),)+IF($N$8="CO6",SUM(N64),)+IF($O$8="CO6",SUM(O64),)+IF($P$8="CO6",SUM(P64),)+IF($Q$8="CO6",SUM(Q64),)+IF($R$8="CO6",SUM(R64),)+IF($S$8="CO6",SUM(S64),)+IF($T$8="CO6",SUM(T64),)+IF($U$8="CO6",SUM(U64),)+IF($V$8="CO6",SUM(V64),)+IF($W$8="CO6",SUM(W64),)+IF($X$8="CO6",SUM(X64),)+IF($Y$8="CO6",SUM(Y64),)+IF($Z$8="CO6",SUM(Z64),)+IF($AA$8="CO6",SUM(AA64),)+IF($AB$8="CO6",SUM(AB64),)+IF($AC$8="CO6",SUM(AC64),)+IF($AD$8="CO6",SUM(AE64),)+IF($AE$8="CO6",SUM(AF64),)+IF($AF$8="CO6",SUM(AH64),)+IF($AG$8="CO6",SUM(AI64),)+IF($AH$8="CO6",SUM(AJ64),)+IF($AI$8="CO6",SUM(#REF!),)+IF($AJ$8="CO6",SUM(#REF!),)+IF($AK$8="CO6",SUM(AK64),)+IF($AL$8="CO6",SUM(AL64),)+IF($AM$8="CO6",SUM(AM64),)+IF($AN$8="CO6",SUM(AN64),)</f>
        <v>0</v>
      </c>
      <c r="BF64" s="61">
        <f>IF($D$8="CO6",SUMIF($D64,"&gt;0",$D$10),)+IF($E$8="CO6",SUMIF($E64,"&gt;0",$E$10),)+IF($F$8="CO6",SUMIF($F64,"&gt;0",$F$10),)+IF($G$8="CO6",SUMIF($G64,"&gt;0",$G$10),)+IF($H$8="CO6",SUMIF($H64,"&gt;0",$H$10),)+IF($I$8="CO6",SUMIF($I64,"&gt;0",$I$10),)+IF($J$8="CO6",SUMIF($J64,"&gt;0",$J$10),)+IF($K$8="CO6",SUMIF($K64,"&gt;0",$K$10),)+IF($L$8="CO6",SUMIF($L64,"&gt;0",$L$10),)+IF($M$8="CO6",SUMIF($M64,"&gt;0",$M$10),)+IF($N$8="CO6",SUMIF($N64,"&gt;0",$N$10),)+IF($O$8="CO6",SUMIF($O64,"&gt;0",$O$10),)+IF($P$8="CO6",SUMIF($P64,"&gt;0",$P$10),)+IF($Q$8="CO6",SUMIF($Q64,"&gt;0",$Q$10),)+IF($R$8="CO6",SUMIF($R64,"&gt;0",$R$10),)+IF($S$8="CO6",SUMIF($S64,"&gt;0",$S$10),)+IF($T$8="CO6",SUMIF($T64,"&gt;0",$T$10),)+IF($U$8="CO6",SUMIF($U64,"&gt;0",$U$10),)+IF($V$8="CO6",SUMIF($V64,"&gt;0",$V$10),)+IF($W$8="CO6",SUMIF($W64,"&gt;0",$W$10),)+IF($X$8="CO6",SUMIF($X64,"&gt;0",$X$10),)+IF($Y$8="CO6",SUMIF($Y64,"&gt;0",$Y$10),)+IF($Z$8="CO6",SUMIF($Z64,"&gt;0",$Z$10),)+IF($AA$8="CO6",SUMIF($AA64,"&gt;0",$AA$10),)+IF($AB$8="CO6",SUMIF($AB64,"&gt;0",$AB$10),)+IF($AC$8="CO6",SUMIF($AC64,"&gt;0",$AC$10),)+IF($AD$8="CO6",SUMIF($AE64,"&gt;0",$AD$10),)+IF($AE$8="CO6",SUMIF($AF64,"&gt;0",$AE$10),)+IF($AF$8="CO6",SUMIF($AH64,"&gt;0",$AF$10),)+IF($AG$8="CO6",SUMIF($AI64,"&gt;0",$AG$10),)+IF($AH$8="CO6",SUMIF($AJ64,"&gt;0",$AH$10),)+IF($AI$8="CO6",SUMIF(#REF!,"&gt;0",$AI$10),)+IF($AJ$8="CO6",SUMIF(#REF!,"&gt;0",$AJ$10),)+IF($AK$8="CO6",SUMIF($AK64,"&gt;0",$AK$10),)+IF($AL$8="CO6",SUMIF($AL64,"&gt;0",$AL$10),)+IF($AM$8="CO6",SUMIF($AM64,"&gt;0",$AM$10),)</f>
        <v>0</v>
      </c>
      <c r="BG64" s="62" t="str">
        <f t="shared" si="13"/>
        <v xml:space="preserve"> </v>
      </c>
      <c r="BH64" s="5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:82" ht="15">
      <c r="A65" s="17">
        <v>55</v>
      </c>
      <c r="B65" s="22"/>
      <c r="C65" s="14"/>
      <c r="D65" s="64"/>
      <c r="E65" s="64"/>
      <c r="F65" s="64"/>
      <c r="G65" s="65"/>
      <c r="H65" s="66"/>
      <c r="I65" s="64"/>
      <c r="J65" s="73"/>
      <c r="K65" s="47"/>
      <c r="L65" s="47"/>
      <c r="M65" s="47"/>
      <c r="N65" s="47"/>
      <c r="O65" s="98"/>
      <c r="P65" s="73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98"/>
      <c r="AB65" s="73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14"/>
      <c r="AO65" s="185"/>
      <c r="AP65" s="56">
        <f t="shared" si="14"/>
        <v>0</v>
      </c>
      <c r="AQ65" s="56">
        <f t="shared" si="0"/>
        <v>0</v>
      </c>
      <c r="AR65" s="56" t="str">
        <f t="shared" si="1"/>
        <v xml:space="preserve"> </v>
      </c>
      <c r="AS65" s="56">
        <f t="shared" si="4"/>
        <v>0</v>
      </c>
      <c r="AT65" s="56">
        <f t="shared" si="5"/>
        <v>0</v>
      </c>
      <c r="AU65" s="56" t="str">
        <f t="shared" si="6"/>
        <v xml:space="preserve"> </v>
      </c>
      <c r="AV65" s="56">
        <f t="shared" si="7"/>
        <v>0</v>
      </c>
      <c r="AW65" s="56">
        <f t="shared" si="8"/>
        <v>0</v>
      </c>
      <c r="AX65" s="56" t="str">
        <f t="shared" si="9"/>
        <v xml:space="preserve"> </v>
      </c>
      <c r="AY65" s="56">
        <f t="shared" si="10"/>
        <v>0</v>
      </c>
      <c r="AZ65" s="56">
        <f t="shared" si="15"/>
        <v>0</v>
      </c>
      <c r="BA65" s="56" t="str">
        <f t="shared" si="3"/>
        <v xml:space="preserve"> </v>
      </c>
      <c r="BB65" s="56">
        <f t="shared" si="16"/>
        <v>0</v>
      </c>
      <c r="BC65" s="56">
        <f t="shared" si="11"/>
        <v>0</v>
      </c>
      <c r="BD65" s="56" t="str">
        <f t="shared" si="12"/>
        <v xml:space="preserve"> </v>
      </c>
      <c r="BE65" s="56">
        <f t="shared" si="17"/>
        <v>0</v>
      </c>
      <c r="BF65" s="61">
        <f t="shared" si="18"/>
        <v>0</v>
      </c>
      <c r="BG65" s="62" t="str">
        <f t="shared" si="13"/>
        <v xml:space="preserve"> </v>
      </c>
      <c r="BH65" s="5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 ht="15">
      <c r="A66" s="17">
        <v>56</v>
      </c>
      <c r="B66" s="22"/>
      <c r="C66" s="14"/>
      <c r="D66" s="64"/>
      <c r="E66" s="64"/>
      <c r="F66" s="64"/>
      <c r="G66" s="65"/>
      <c r="H66" s="66"/>
      <c r="I66" s="64"/>
      <c r="J66" s="73"/>
      <c r="K66" s="47"/>
      <c r="L66" s="47"/>
      <c r="M66" s="47"/>
      <c r="N66" s="47"/>
      <c r="O66" s="98"/>
      <c r="P66" s="73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98"/>
      <c r="AB66" s="73"/>
      <c r="AC66" s="47"/>
      <c r="AD66" s="47"/>
      <c r="AE66" s="47"/>
      <c r="AF66" s="47"/>
      <c r="AG66" s="47"/>
      <c r="AK66" s="47"/>
      <c r="AL66" s="47"/>
      <c r="AM66" s="47"/>
      <c r="AN66" s="14"/>
      <c r="AO66" s="187"/>
      <c r="AP66" s="56">
        <f t="shared" si="14"/>
        <v>0</v>
      </c>
      <c r="AQ66" s="56">
        <f t="shared" si="0"/>
        <v>0</v>
      </c>
      <c r="AR66" s="56" t="str">
        <f t="shared" si="1"/>
        <v xml:space="preserve"> </v>
      </c>
      <c r="AS66" s="56">
        <f t="shared" si="4"/>
        <v>0</v>
      </c>
      <c r="AT66" s="56">
        <f t="shared" si="5"/>
        <v>0</v>
      </c>
      <c r="AU66" s="56" t="str">
        <f t="shared" si="6"/>
        <v xml:space="preserve"> </v>
      </c>
      <c r="AV66" s="56">
        <f t="shared" si="7"/>
        <v>0</v>
      </c>
      <c r="AW66" s="56">
        <f t="shared" si="8"/>
        <v>0</v>
      </c>
      <c r="AX66" s="56" t="str">
        <f t="shared" si="9"/>
        <v xml:space="preserve"> </v>
      </c>
      <c r="AY66" s="56">
        <f t="shared" si="10"/>
        <v>0</v>
      </c>
      <c r="AZ66" s="56">
        <f t="shared" si="15"/>
        <v>0</v>
      </c>
      <c r="BA66" s="56" t="str">
        <f t="shared" si="3"/>
        <v xml:space="preserve"> </v>
      </c>
      <c r="BB66" s="56">
        <f t="shared" si="16"/>
        <v>0</v>
      </c>
      <c r="BC66" s="56">
        <f t="shared" si="11"/>
        <v>0</v>
      </c>
      <c r="BD66" s="56" t="str">
        <f t="shared" si="12"/>
        <v xml:space="preserve"> </v>
      </c>
      <c r="BE66" s="56">
        <f t="shared" si="17"/>
        <v>0</v>
      </c>
      <c r="BF66" s="61">
        <f t="shared" si="18"/>
        <v>0</v>
      </c>
      <c r="BG66" s="62" t="str">
        <f t="shared" si="13"/>
        <v xml:space="preserve"> </v>
      </c>
      <c r="BH66" s="5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  <row r="67" spans="1:82" ht="15">
      <c r="A67" s="13">
        <v>57</v>
      </c>
      <c r="B67" s="22"/>
      <c r="C67" s="14"/>
      <c r="D67" s="64"/>
      <c r="E67" s="64"/>
      <c r="F67" s="64"/>
      <c r="G67" s="65"/>
      <c r="H67" s="47"/>
      <c r="I67" s="87"/>
      <c r="J67" s="47"/>
      <c r="K67" s="47"/>
      <c r="L67" s="47"/>
      <c r="M67" s="47"/>
      <c r="N67" s="47"/>
      <c r="O67" s="98"/>
      <c r="P67" s="73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98"/>
      <c r="AB67" s="73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14"/>
      <c r="AO67" s="187"/>
      <c r="AP67" s="56">
        <f t="shared" si="14"/>
        <v>0</v>
      </c>
      <c r="AQ67" s="56">
        <f t="shared" si="0"/>
        <v>0</v>
      </c>
      <c r="AR67" s="56" t="str">
        <f t="shared" si="1"/>
        <v xml:space="preserve"> </v>
      </c>
      <c r="AS67" s="56">
        <f t="shared" si="4"/>
        <v>0</v>
      </c>
      <c r="AT67" s="56">
        <f t="shared" si="5"/>
        <v>0</v>
      </c>
      <c r="AU67" s="56" t="str">
        <f t="shared" si="6"/>
        <v xml:space="preserve"> </v>
      </c>
      <c r="AV67" s="56">
        <f t="shared" si="7"/>
        <v>0</v>
      </c>
      <c r="AW67" s="56">
        <f t="shared" si="8"/>
        <v>0</v>
      </c>
      <c r="AX67" s="56" t="str">
        <f t="shared" si="9"/>
        <v xml:space="preserve"> </v>
      </c>
      <c r="AY67" s="56">
        <f t="shared" si="10"/>
        <v>0</v>
      </c>
      <c r="AZ67" s="56">
        <f t="shared" si="15"/>
        <v>0</v>
      </c>
      <c r="BA67" s="56" t="str">
        <f t="shared" si="3"/>
        <v xml:space="preserve"> </v>
      </c>
      <c r="BB67" s="56">
        <f t="shared" si="16"/>
        <v>0</v>
      </c>
      <c r="BC67" s="56">
        <f t="shared" si="11"/>
        <v>0</v>
      </c>
      <c r="BD67" s="56" t="str">
        <f t="shared" si="12"/>
        <v xml:space="preserve"> </v>
      </c>
      <c r="BE67" s="56">
        <f t="shared" si="17"/>
        <v>0</v>
      </c>
      <c r="BF67" s="61">
        <f t="shared" si="18"/>
        <v>0</v>
      </c>
      <c r="BG67" s="62" t="str">
        <f t="shared" si="13"/>
        <v xml:space="preserve"> </v>
      </c>
      <c r="BH67" s="5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:82" ht="15">
      <c r="A68" s="17">
        <v>58</v>
      </c>
      <c r="B68" s="22"/>
      <c r="C68" s="14"/>
      <c r="D68" s="64"/>
      <c r="E68" s="64"/>
      <c r="F68" s="64"/>
      <c r="G68" s="65"/>
      <c r="H68" s="47"/>
      <c r="I68" s="47"/>
      <c r="J68" s="47"/>
      <c r="K68" s="47"/>
      <c r="L68" s="47"/>
      <c r="M68" s="47"/>
      <c r="N68" s="47"/>
      <c r="O68" s="98"/>
      <c r="P68" s="73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98"/>
      <c r="AB68" s="73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14"/>
      <c r="AO68" s="187"/>
      <c r="AP68" s="56">
        <f t="shared" si="14"/>
        <v>0</v>
      </c>
      <c r="AQ68" s="56">
        <f t="shared" si="0"/>
        <v>0</v>
      </c>
      <c r="AR68" s="56" t="str">
        <f t="shared" si="1"/>
        <v xml:space="preserve"> </v>
      </c>
      <c r="AS68" s="56">
        <f t="shared" si="4"/>
        <v>0</v>
      </c>
      <c r="AT68" s="56">
        <f t="shared" si="5"/>
        <v>0</v>
      </c>
      <c r="AU68" s="56" t="str">
        <f t="shared" si="6"/>
        <v xml:space="preserve"> </v>
      </c>
      <c r="AV68" s="56">
        <f t="shared" si="7"/>
        <v>0</v>
      </c>
      <c r="AW68" s="56">
        <f t="shared" si="8"/>
        <v>0</v>
      </c>
      <c r="AX68" s="56" t="str">
        <f t="shared" si="9"/>
        <v xml:space="preserve"> </v>
      </c>
      <c r="AY68" s="56">
        <f t="shared" si="10"/>
        <v>0</v>
      </c>
      <c r="AZ68" s="56">
        <f t="shared" si="15"/>
        <v>0</v>
      </c>
      <c r="BA68" s="56" t="str">
        <f t="shared" si="3"/>
        <v xml:space="preserve"> </v>
      </c>
      <c r="BB68" s="56">
        <f t="shared" si="16"/>
        <v>0</v>
      </c>
      <c r="BC68" s="56">
        <f t="shared" si="11"/>
        <v>0</v>
      </c>
      <c r="BD68" s="56" t="str">
        <f t="shared" si="12"/>
        <v xml:space="preserve"> </v>
      </c>
      <c r="BE68" s="56">
        <f t="shared" si="17"/>
        <v>0</v>
      </c>
      <c r="BF68" s="61">
        <f t="shared" si="18"/>
        <v>0</v>
      </c>
      <c r="BG68" s="62" t="str">
        <f t="shared" si="13"/>
        <v xml:space="preserve"> </v>
      </c>
      <c r="BH68" s="5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</row>
    <row r="69" spans="1:82" ht="15">
      <c r="A69" s="17">
        <v>59</v>
      </c>
      <c r="B69" s="22"/>
      <c r="C69" s="14"/>
      <c r="D69" s="64"/>
      <c r="E69" s="64"/>
      <c r="F69" s="64"/>
      <c r="G69" s="65"/>
      <c r="H69" s="47"/>
      <c r="I69" s="47"/>
      <c r="J69" s="47"/>
      <c r="K69" s="47"/>
      <c r="L69" s="47"/>
      <c r="M69" s="47"/>
      <c r="N69" s="47"/>
      <c r="O69" s="98"/>
      <c r="P69" s="73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98"/>
      <c r="AB69" s="73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14"/>
      <c r="AO69" s="187"/>
      <c r="AP69" s="56">
        <f t="shared" si="14"/>
        <v>0</v>
      </c>
      <c r="AQ69" s="56">
        <f t="shared" si="0"/>
        <v>0</v>
      </c>
      <c r="AR69" s="56" t="str">
        <f t="shared" si="1"/>
        <v xml:space="preserve"> </v>
      </c>
      <c r="AS69" s="56">
        <f t="shared" si="4"/>
        <v>0</v>
      </c>
      <c r="AT69" s="56">
        <f t="shared" si="5"/>
        <v>0</v>
      </c>
      <c r="AU69" s="56" t="str">
        <f t="shared" si="6"/>
        <v xml:space="preserve"> </v>
      </c>
      <c r="AV69" s="56">
        <f t="shared" si="7"/>
        <v>0</v>
      </c>
      <c r="AW69" s="56">
        <f t="shared" si="8"/>
        <v>0</v>
      </c>
      <c r="AX69" s="56" t="str">
        <f t="shared" si="9"/>
        <v xml:space="preserve"> </v>
      </c>
      <c r="AY69" s="56">
        <f t="shared" si="10"/>
        <v>0</v>
      </c>
      <c r="AZ69" s="56">
        <f t="shared" si="15"/>
        <v>0</v>
      </c>
      <c r="BA69" s="56" t="str">
        <f t="shared" si="3"/>
        <v xml:space="preserve"> </v>
      </c>
      <c r="BB69" s="56">
        <f t="shared" si="16"/>
        <v>0</v>
      </c>
      <c r="BC69" s="56">
        <f t="shared" si="11"/>
        <v>0</v>
      </c>
      <c r="BD69" s="56" t="str">
        <f t="shared" si="12"/>
        <v xml:space="preserve"> </v>
      </c>
      <c r="BE69" s="56">
        <f t="shared" si="17"/>
        <v>0</v>
      </c>
      <c r="BF69" s="61">
        <f t="shared" si="18"/>
        <v>0</v>
      </c>
      <c r="BG69" s="62" t="str">
        <f t="shared" si="13"/>
        <v xml:space="preserve"> </v>
      </c>
      <c r="BH69" s="5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</row>
    <row r="70" spans="1:82" ht="15">
      <c r="A70" s="13">
        <v>60</v>
      </c>
      <c r="B70" s="22"/>
      <c r="C70" s="14"/>
      <c r="D70" s="64"/>
      <c r="E70" s="64"/>
      <c r="F70" s="64"/>
      <c r="G70" s="67"/>
      <c r="H70" s="47"/>
      <c r="I70" s="47"/>
      <c r="J70" s="47"/>
      <c r="K70" s="47"/>
      <c r="L70" s="47"/>
      <c r="M70" s="47"/>
      <c r="N70" s="47"/>
      <c r="O70" s="98"/>
      <c r="P70" s="73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98"/>
      <c r="AD70" s="47"/>
      <c r="AE70" s="73"/>
      <c r="AF70" s="47"/>
      <c r="AG70" s="47"/>
      <c r="AH70" s="47"/>
      <c r="AI70" s="47"/>
      <c r="AJ70" s="47"/>
      <c r="AK70" s="47"/>
      <c r="AL70" s="47"/>
      <c r="AM70" s="47"/>
      <c r="AN70" s="14"/>
      <c r="AO70" s="187"/>
      <c r="AP70" s="56">
        <f t="shared" si="14"/>
        <v>0</v>
      </c>
      <c r="AQ70" s="56">
        <f t="shared" si="0"/>
        <v>0</v>
      </c>
      <c r="AR70" s="56" t="str">
        <f t="shared" si="1"/>
        <v xml:space="preserve"> </v>
      </c>
      <c r="AS70" s="56">
        <f t="shared" si="4"/>
        <v>0</v>
      </c>
      <c r="AT70" s="56">
        <f t="shared" si="5"/>
        <v>0</v>
      </c>
      <c r="AU70" s="56" t="str">
        <f t="shared" si="6"/>
        <v xml:space="preserve"> </v>
      </c>
      <c r="AV70" s="56">
        <f t="shared" si="7"/>
        <v>0</v>
      </c>
      <c r="AW70" s="56">
        <f t="shared" si="8"/>
        <v>0</v>
      </c>
      <c r="AX70" s="56" t="str">
        <f t="shared" si="9"/>
        <v xml:space="preserve"> </v>
      </c>
      <c r="AY70" s="56">
        <f t="shared" si="10"/>
        <v>0</v>
      </c>
      <c r="AZ70" s="56">
        <f t="shared" si="15"/>
        <v>0</v>
      </c>
      <c r="BA70" s="56" t="str">
        <f t="shared" si="3"/>
        <v xml:space="preserve"> </v>
      </c>
      <c r="BB70" s="56">
        <f t="shared" si="16"/>
        <v>0</v>
      </c>
      <c r="BC70" s="56">
        <f t="shared" si="11"/>
        <v>0</v>
      </c>
      <c r="BD70" s="56" t="str">
        <f t="shared" si="12"/>
        <v xml:space="preserve"> </v>
      </c>
      <c r="BE70" s="56">
        <f t="shared" si="17"/>
        <v>0</v>
      </c>
      <c r="BF70" s="61">
        <f t="shared" si="18"/>
        <v>0</v>
      </c>
      <c r="BG70" s="62" t="str">
        <f t="shared" si="13"/>
        <v xml:space="preserve"> </v>
      </c>
      <c r="BH70" s="5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</row>
    <row r="71" spans="1:82" ht="15">
      <c r="A71" s="17">
        <v>61</v>
      </c>
      <c r="B71" s="68"/>
      <c r="C71" s="69"/>
      <c r="D71" s="64"/>
      <c r="E71" s="64"/>
      <c r="F71" s="64"/>
      <c r="G71" s="67"/>
      <c r="H71" s="47"/>
      <c r="I71" s="47"/>
      <c r="J71" s="47"/>
      <c r="K71" s="47"/>
      <c r="L71" s="47"/>
      <c r="M71" s="47"/>
      <c r="N71" s="47"/>
      <c r="O71" s="98"/>
      <c r="P71" s="73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98"/>
      <c r="AB71" s="73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102"/>
      <c r="AO71" s="187"/>
      <c r="AP71" s="56">
        <f t="shared" si="14"/>
        <v>0</v>
      </c>
      <c r="AQ71" s="56">
        <f t="shared" si="0"/>
        <v>0</v>
      </c>
      <c r="AR71" s="56" t="str">
        <f t="shared" si="1"/>
        <v xml:space="preserve"> </v>
      </c>
      <c r="AS71" s="56">
        <f t="shared" si="4"/>
        <v>0</v>
      </c>
      <c r="AT71" s="56">
        <f t="shared" si="5"/>
        <v>0</v>
      </c>
      <c r="AU71" s="56" t="str">
        <f t="shared" si="6"/>
        <v xml:space="preserve"> </v>
      </c>
      <c r="AV71" s="56">
        <f t="shared" si="7"/>
        <v>0</v>
      </c>
      <c r="AW71" s="56">
        <f t="shared" si="8"/>
        <v>0</v>
      </c>
      <c r="AX71" s="56" t="str">
        <f t="shared" si="9"/>
        <v xml:space="preserve"> </v>
      </c>
      <c r="AY71" s="56">
        <f t="shared" si="10"/>
        <v>0</v>
      </c>
      <c r="AZ71" s="56">
        <f t="shared" si="15"/>
        <v>0</v>
      </c>
      <c r="BA71" s="56" t="str">
        <f t="shared" si="3"/>
        <v xml:space="preserve"> </v>
      </c>
      <c r="BB71" s="56">
        <f t="shared" si="16"/>
        <v>0</v>
      </c>
      <c r="BC71" s="56">
        <f t="shared" si="11"/>
        <v>0</v>
      </c>
      <c r="BD71" s="56" t="str">
        <f t="shared" si="12"/>
        <v xml:space="preserve"> </v>
      </c>
      <c r="BE71" s="56">
        <f t="shared" si="17"/>
        <v>0</v>
      </c>
      <c r="BF71" s="61">
        <f t="shared" si="18"/>
        <v>0</v>
      </c>
      <c r="BG71" s="62" t="str">
        <f t="shared" si="13"/>
        <v xml:space="preserve"> </v>
      </c>
      <c r="BH71" s="5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spans="1:82" ht="15">
      <c r="A72" s="17">
        <v>62</v>
      </c>
      <c r="B72" s="68"/>
      <c r="C72" s="69"/>
      <c r="D72" s="64"/>
      <c r="E72" s="64"/>
      <c r="F72" s="64"/>
      <c r="G72" s="70"/>
      <c r="H72" s="47"/>
      <c r="I72" s="47"/>
      <c r="J72" s="47"/>
      <c r="K72" s="47"/>
      <c r="L72" s="47"/>
      <c r="M72" s="47"/>
      <c r="N72" s="47"/>
      <c r="O72" s="98"/>
      <c r="P72" s="73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98"/>
      <c r="AB72" s="73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102"/>
      <c r="AO72" s="187"/>
      <c r="AP72" s="56">
        <f t="shared" si="14"/>
        <v>0</v>
      </c>
      <c r="AQ72" s="56">
        <f t="shared" si="0"/>
        <v>0</v>
      </c>
      <c r="AR72" s="56" t="str">
        <f t="shared" si="1"/>
        <v xml:space="preserve"> </v>
      </c>
      <c r="AS72" s="56">
        <f t="shared" si="4"/>
        <v>0</v>
      </c>
      <c r="AT72" s="56">
        <f t="shared" si="5"/>
        <v>0</v>
      </c>
      <c r="AU72" s="56" t="str">
        <f t="shared" si="6"/>
        <v xml:space="preserve"> </v>
      </c>
      <c r="AV72" s="56">
        <f t="shared" si="7"/>
        <v>0</v>
      </c>
      <c r="AW72" s="56">
        <f t="shared" si="8"/>
        <v>0</v>
      </c>
      <c r="AX72" s="56" t="str">
        <f t="shared" si="9"/>
        <v xml:space="preserve"> </v>
      </c>
      <c r="AY72" s="56">
        <f t="shared" si="10"/>
        <v>0</v>
      </c>
      <c r="AZ72" s="56">
        <f t="shared" si="15"/>
        <v>0</v>
      </c>
      <c r="BA72" s="56" t="str">
        <f t="shared" si="3"/>
        <v xml:space="preserve"> </v>
      </c>
      <c r="BB72" s="56">
        <f t="shared" si="16"/>
        <v>0</v>
      </c>
      <c r="BC72" s="56">
        <f t="shared" si="11"/>
        <v>0</v>
      </c>
      <c r="BD72" s="56" t="str">
        <f t="shared" si="12"/>
        <v xml:space="preserve"> </v>
      </c>
      <c r="BE72" s="56">
        <f t="shared" si="17"/>
        <v>0</v>
      </c>
      <c r="BF72" s="61">
        <f t="shared" si="18"/>
        <v>0</v>
      </c>
      <c r="BG72" s="62" t="str">
        <f t="shared" si="13"/>
        <v xml:space="preserve"> </v>
      </c>
      <c r="BH72" s="5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</row>
    <row r="73" spans="1:82" ht="15">
      <c r="A73" s="64">
        <v>63</v>
      </c>
      <c r="B73" s="68"/>
      <c r="C73" s="69"/>
      <c r="D73" s="71"/>
      <c r="E73" s="64"/>
      <c r="F73" s="64"/>
      <c r="G73" s="72"/>
      <c r="H73" s="47"/>
      <c r="I73" s="47"/>
      <c r="J73" s="47"/>
      <c r="K73" s="47"/>
      <c r="L73" s="47"/>
      <c r="M73" s="47"/>
      <c r="N73" s="47"/>
      <c r="O73" s="98"/>
      <c r="P73" s="73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98"/>
      <c r="AB73" s="73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102"/>
      <c r="AO73" s="187"/>
      <c r="AP73" s="56">
        <f t="shared" si="14"/>
        <v>0</v>
      </c>
      <c r="AQ73" s="56">
        <f t="shared" si="0"/>
        <v>0</v>
      </c>
      <c r="AR73" s="56" t="str">
        <f t="shared" si="1"/>
        <v xml:space="preserve"> </v>
      </c>
      <c r="AS73" s="56">
        <f t="shared" si="4"/>
        <v>0</v>
      </c>
      <c r="AT73" s="56">
        <f t="shared" si="5"/>
        <v>0</v>
      </c>
      <c r="AU73" s="56" t="str">
        <f t="shared" si="6"/>
        <v xml:space="preserve"> </v>
      </c>
      <c r="AV73" s="56">
        <f t="shared" si="7"/>
        <v>0</v>
      </c>
      <c r="AW73" s="56">
        <f t="shared" si="8"/>
        <v>0</v>
      </c>
      <c r="AX73" s="56" t="str">
        <f t="shared" si="9"/>
        <v xml:space="preserve"> </v>
      </c>
      <c r="AY73" s="56">
        <f t="shared" si="10"/>
        <v>0</v>
      </c>
      <c r="AZ73" s="56">
        <f t="shared" si="15"/>
        <v>0</v>
      </c>
      <c r="BA73" s="56" t="str">
        <f t="shared" si="3"/>
        <v xml:space="preserve"> </v>
      </c>
      <c r="BB73" s="56">
        <f t="shared" si="16"/>
        <v>0</v>
      </c>
      <c r="BC73" s="56">
        <f t="shared" si="11"/>
        <v>0</v>
      </c>
      <c r="BD73" s="56" t="str">
        <f t="shared" si="12"/>
        <v xml:space="preserve"> </v>
      </c>
      <c r="BE73" s="56">
        <f t="shared" si="17"/>
        <v>0</v>
      </c>
      <c r="BF73" s="61">
        <f t="shared" si="18"/>
        <v>0</v>
      </c>
      <c r="BG73" s="62" t="str">
        <f t="shared" si="13"/>
        <v xml:space="preserve"> </v>
      </c>
      <c r="BH73" s="5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spans="1:82" ht="15">
      <c r="A74" s="64">
        <v>64</v>
      </c>
      <c r="B74" s="68"/>
      <c r="C74" s="69"/>
      <c r="D74" s="71"/>
      <c r="E74" s="64"/>
      <c r="F74" s="64"/>
      <c r="G74" s="72"/>
      <c r="H74" s="47"/>
      <c r="I74" s="47"/>
      <c r="J74" s="47"/>
      <c r="K74" s="47"/>
      <c r="L74" s="47"/>
      <c r="M74" s="47"/>
      <c r="N74" s="47"/>
      <c r="O74" s="98"/>
      <c r="P74" s="73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98"/>
      <c r="AB74" s="73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102"/>
      <c r="AO74" s="187"/>
      <c r="AP74" s="56">
        <f t="shared" si="14"/>
        <v>0</v>
      </c>
      <c r="AQ74" s="56">
        <f t="shared" si="0"/>
        <v>0</v>
      </c>
      <c r="AR74" s="56" t="str">
        <f t="shared" si="1"/>
        <v xml:space="preserve"> </v>
      </c>
      <c r="AS74" s="56">
        <f t="shared" si="4"/>
        <v>0</v>
      </c>
      <c r="AT74" s="56">
        <f t="shared" si="5"/>
        <v>0</v>
      </c>
      <c r="AU74" s="56" t="str">
        <f t="shared" si="6"/>
        <v xml:space="preserve"> </v>
      </c>
      <c r="AV74" s="56">
        <f t="shared" si="7"/>
        <v>0</v>
      </c>
      <c r="AW74" s="56">
        <f t="shared" si="8"/>
        <v>0</v>
      </c>
      <c r="AX74" s="56" t="str">
        <f t="shared" si="9"/>
        <v xml:space="preserve"> </v>
      </c>
      <c r="AY74" s="56">
        <f t="shared" si="10"/>
        <v>0</v>
      </c>
      <c r="AZ74" s="56">
        <f t="shared" si="15"/>
        <v>0</v>
      </c>
      <c r="BA74" s="56" t="str">
        <f t="shared" si="3"/>
        <v xml:space="preserve"> </v>
      </c>
      <c r="BB74" s="56">
        <f t="shared" si="16"/>
        <v>0</v>
      </c>
      <c r="BC74" s="56">
        <f t="shared" si="11"/>
        <v>0</v>
      </c>
      <c r="BD74" s="56" t="str">
        <f t="shared" si="12"/>
        <v xml:space="preserve"> </v>
      </c>
      <c r="BE74" s="56">
        <f t="shared" si="17"/>
        <v>0</v>
      </c>
      <c r="BF74" s="61">
        <f t="shared" si="18"/>
        <v>0</v>
      </c>
      <c r="BG74" s="62" t="str">
        <f t="shared" si="13"/>
        <v xml:space="preserve"> </v>
      </c>
      <c r="BH74" s="5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</row>
    <row r="75" spans="1:82" ht="15">
      <c r="A75" s="64">
        <v>65</v>
      </c>
      <c r="B75" s="68"/>
      <c r="C75" s="69"/>
      <c r="D75" s="73"/>
      <c r="E75" s="47"/>
      <c r="F75" s="47"/>
      <c r="G75" s="74"/>
      <c r="H75" s="47"/>
      <c r="I75" s="47"/>
      <c r="J75" s="47"/>
      <c r="K75" s="47"/>
      <c r="L75" s="47"/>
      <c r="M75" s="47"/>
      <c r="N75" s="47"/>
      <c r="O75" s="98"/>
      <c r="P75" s="73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98"/>
      <c r="AB75" s="73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103"/>
      <c r="AO75" s="187"/>
      <c r="AP75" s="56">
        <f t="shared" si="14"/>
        <v>0</v>
      </c>
      <c r="AQ75" s="56">
        <f t="shared" si="0"/>
        <v>0</v>
      </c>
      <c r="AR75" s="56" t="str">
        <f t="shared" si="1"/>
        <v xml:space="preserve"> </v>
      </c>
      <c r="AS75" s="56">
        <f t="shared" si="4"/>
        <v>0</v>
      </c>
      <c r="AT75" s="56">
        <f t="shared" si="5"/>
        <v>0</v>
      </c>
      <c r="AU75" s="56" t="str">
        <f t="shared" si="6"/>
        <v xml:space="preserve"> </v>
      </c>
      <c r="AV75" s="56">
        <f t="shared" si="7"/>
        <v>0</v>
      </c>
      <c r="AW75" s="56">
        <f t="shared" si="8"/>
        <v>0</v>
      </c>
      <c r="AX75" s="56" t="str">
        <f t="shared" si="9"/>
        <v xml:space="preserve"> </v>
      </c>
      <c r="AY75" s="56">
        <f t="shared" si="10"/>
        <v>0</v>
      </c>
      <c r="AZ75" s="56">
        <f t="shared" si="15"/>
        <v>0</v>
      </c>
      <c r="BA75" s="56" t="str">
        <f t="shared" si="3"/>
        <v xml:space="preserve"> </v>
      </c>
      <c r="BB75" s="56">
        <f t="shared" si="16"/>
        <v>0</v>
      </c>
      <c r="BC75" s="56">
        <f t="shared" si="11"/>
        <v>0</v>
      </c>
      <c r="BD75" s="56" t="str">
        <f t="shared" si="12"/>
        <v xml:space="preserve"> </v>
      </c>
      <c r="BE75" s="56">
        <f t="shared" si="17"/>
        <v>0</v>
      </c>
      <c r="BF75" s="61">
        <f t="shared" si="18"/>
        <v>0</v>
      </c>
      <c r="BG75" s="62" t="str">
        <f t="shared" si="13"/>
        <v xml:space="preserve"> </v>
      </c>
      <c r="BH75" s="5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spans="1:82" ht="15">
      <c r="A76" s="64">
        <v>66</v>
      </c>
      <c r="B76" s="68"/>
      <c r="C76" s="69"/>
      <c r="D76" s="73"/>
      <c r="E76" s="47"/>
      <c r="F76" s="47"/>
      <c r="G76" s="75"/>
      <c r="H76" s="47"/>
      <c r="I76" s="47"/>
      <c r="J76" s="47"/>
      <c r="K76" s="47"/>
      <c r="L76" s="47"/>
      <c r="M76" s="47"/>
      <c r="N76" s="47"/>
      <c r="O76" s="98"/>
      <c r="P76" s="73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98"/>
      <c r="AB76" s="73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103"/>
      <c r="AO76" s="187"/>
      <c r="AP76" s="56">
        <f t="shared" ref="AP76:AP140" si="19">IF($D$8="CO1",SUM(D76),)+IF($E$8="CO1",SUM(E76),)+IF($F$8="CO1",SUM(F76),)+IF($G$8="CO1",SUM(G76),)+IF($H$8="CO1",SUM(H76),)+IF($I$8="CO1",SUM(I76),)+IF($J$8="CO1",SUM(J76),)+IF($K$8="CO1",SUM(K76),)+IF($L$8="CO1",SUM(L76),)+IF($M$8="CO1",SUM(M76),)+IF($N$8="CO1",SUM(N76),)+IF($O$8="CO1",SUM(O76),)+IF($P$8="CO1",SUM(P76),)+IF($Q$8="CO1",SUM(Q76),)+IF($R$8="CO1",SUM(R76),)+IF($S$8="CO1",SUM(S76),)+IF($T$8="CO1",SUM(T76),)+IF($U$8="CO1",SUM(U76),)+IF($V$8="CO1",SUM(V76),)+IF($W$8="CO1",SUM(W76),)+IF($X$8="CO1",SUM(X76),)+IF($Y$8="CO1",SUM(Y76),)+IF($Z$8="CO1",SUM(Z76),)+IF($AA$8="CO1",SUM(AA76),)+IF($AB$8="CO1",SUM(AB76),)+IF($AC$8="CO1",SUM(AC76),)+IF($AD$8="CO1",SUM(AD76),)+IF($AE$8="CO1",SUM(AE76),)+IF($AF$8="CO1",SUM(AF76),)+IF($AG$8="CO1",SUM(AG76),)+IF($AH$8="CO1",SUM(AH76),)+IF($AI$8="CO1",SUM(AI76),)+IF($AJ$8="CO1",SUM(AJ76),)+IF($AK$8="CO1",SUM(AK76),)+IF($AL$8="CO1",SUM(AL76),)+IF($AM$8="CO1",SUM(AM76),)+IF($AN$8="CO1",SUM(AN76),)</f>
        <v>0</v>
      </c>
      <c r="AQ76" s="56">
        <f t="shared" ref="AQ76:AQ139" si="20">IF($D$8="CO1",SUMIF($D76,"&gt;0",$D$10),)+IF($E$8="CO1",SUMIF($E76,"&gt;0",$E$10),)+IF($F$8="CO1",SUMIF($F76,"&gt;0",$F$10),)+IF($G$8="CO1",SUMIF($G76,"&gt;0",$G$10),)+IF($H$8="CO1",SUMIF($H76,"&gt;0",$H$10),)+IF($I$8="CO1",SUMIF($I76,"&gt;0",$I$10),)+IF($J$8="CO1",SUMIF($J76,"&gt;0",$J$10),)+IF($K$8="CO1",SUMIF($K76,"&gt;0",$K$10),)+IF($L$8="CO1",SUMIF($L76,"&gt;0",$L$10),)+IF($M$8="CO1",SUMIF($M76,"&gt;0",$M$10),)+IF($N$8="CO1",SUMIF($N76,"&gt;0",$N$10),)+IF($O$8="CO1",SUMIF($O76,"&gt;0",$O$10),)+IF($P$8="CO1",SUMIF($P76,"&gt;0",$P$10),)+IF($Q$8="CO1",SUMIF($Q76,"&gt;0",$Q$10),)+IF($R$8="CO1",SUMIF($R76,"&gt;0",$R$10),)+IF($S$8="CO1",SUMIF($S76,"&gt;0",$S$10),)+IF($T$8="CO1",SUMIF($T76,"&gt;0",$T$10),)+IF($U$8="CO1",SUMIF($U76,"&gt;0",$U$10),)+IF($V$8="CO1",SUMIF($V76,"&gt;0",$V$10),)+IF($W$8="CO1",SUMIF($W76,"&gt;0",$W$10),)+IF($X$8="CO1",SUMIF($X76,"&gt;0",$X$10),)+IF($Y$8="CO1",SUMIF($Y76,"&gt;0",$Y$10),)+IF($Z$8="CO1",SUMIF($Z76,"&gt;0",$Z$10),)+IF($AA$8="CO1",SUMIF($AA76,"&gt;0",$AA$10),)+IF($AB$8="CO1",SUMIF($AB76,"&gt;0",$AB$10),)+IF($AC$8="CO1",SUMIF($AC76,"&gt;0",$AC$10),)+IF($AD$8="CO1",SUMIF($AD76,"&gt;0",$AD$10),)+IF($AE$8="CO1",SUMIF($AE76,"&gt;0",$AE$10),)+IF($AF$8="CO1",SUMIF($AF76,"&gt;0",$AF$10),)+IF($AG$8="CO1",SUMIF($AG76,"&gt;0",$AG$10),)+IF($AH$8="CO1",SUMIF($AH76,"&gt;0",$AH$10),)+IF($AI$8="CO1",SUMIF($AI76,"&gt;0",$AI$10),)+IF($AJ$8="CO1",SUMIF($AJ76,"&gt;0",$AJ$10),)+IF($AK$8="CO1",SUMIF($AK76,"&gt;0",$AK$10),)+IF($AL$8="CO1",SUMIF($AL76,"&gt;0",$AL$10),)+IF($AM$8="CO1",SUMIF($AM76,"&gt;0",$AM$10),)</f>
        <v>0</v>
      </c>
      <c r="AR76" s="56" t="str">
        <f t="shared" si="1"/>
        <v xml:space="preserve"> </v>
      </c>
      <c r="AS76" s="56">
        <f t="shared" ref="AS76:AS139" si="21">IF($D$8="CO2",SUM(D76),)+IF($E$8="CO2",SUM(E76),)+IF($F$8="CO2",SUM(F76),)+IF($G$8="CO2",SUM(G76),)+IF($H$8="CO2",SUM(H76),)+IF($I$8="CO2",SUM(I76),)+IF($J$8="CO2",SUM(J76),)+IF($K$8="CO2",SUM(K76),)+IF($L$8="CO2",SUM(L76),)+IF($M$8="CO2",SUM(M76),)+IF($N$8="CO2",SUM(N76),)+IF($O$8="CO2",SUM(O76),)+IF($P$8="CO2",SUM(P76),)+IF($Q$8="CO2",SUM(Q76),)+IF($R$8="CO2",SUM(R76),)+IF($S$8="CO2",SUM(S76),)+IF($T$8="CO2",SUM(T76),)+IF($U$8="CO2",SUM(U76),)+IF($V$8="CO2",SUM(V76),)+IF($W$8="CO2",SUM(W76),)+IF($X$8="CO2",SUM(X76),)+IF($Y$8="CO2",SUM(Y76),)+IF($Z$8="CO2",SUM(Z76),)+IF($AA$8="CO2",SUM(AA76),)+IF($AB$8="CO2",SUM(AB76),)+IF($AC$8="CO2",SUM(AC76),)+IF($AD$8="CO2",SUM(AD76),)+IF($AE$8="CO2",SUM(AE76),)+IF($AF$8="CO2",SUM(AF76),)+IF($AG$8="CO2",SUM(AG76),)+IF($AH$8="CO2",SUM(AH76),)+IF($AI$8="CO2",SUM(AI76),)+IF($AJ$8="CO2",SUM(AJ76),)+IF($AK$8="CO2",SUM(AK76),)+IF($AL$8="CO2",SUM(AL76),)+IF($AM$8="CO2",SUM(AM76),)+IF($AN$8="CO2",SUM(AN76),)</f>
        <v>0</v>
      </c>
      <c r="AT76" s="56">
        <f t="shared" ref="AT76:AT139" si="22">IF($D$8="CO2",SUMIF($D76,"&gt;0",$D$10),)+IF($E$8="CO2",SUMIF($E76,"&gt;0",$E$10),)+IF($F$8="CO2",SUMIF($F76,"&gt;0",$F$10),)+IF($G$8="CO2",SUMIF($G76,"&gt;0",$G$10),)+IF($H$8="CO2",SUMIF($H76,"&gt;0",$H$10),)+IF($I$8="CO2",SUMIF($I76,"&gt;0",$I$10),)+IF($J$8="CO2",SUMIF($J76,"&gt;0",$J$10),)+IF($K$8="CO2",SUMIF($K76,"&gt;0",$K$10),)+IF($L$8="CO2",SUMIF($L76,"&gt;0",$L$10),)+IF($M$8="CO2",SUMIF($M76,"&gt;0",$M$10),)+IF($N$8="CO2",SUMIF($N76,"&gt;0",$N$10),)+IF($O$8="CO2",SUMIF($O76,"&gt;0",$O$10),)+IF($P$8="CO2",SUMIF($P76,"&gt;0",$P$10),)+IF($Q$8="CO2",SUMIF($Q76,"&gt;0",$Q$10),)+IF($R$8="CO2",SUMIF($R76,"&gt;0",$R$10),)+IF($S$8="CO2",SUMIF($S76,"&gt;0",$S$10),)+IF($T$8="CO2",SUMIF($T76,"&gt;0",$T$10),)+IF($U$8="CO2",SUMIF($U76,"&gt;0",$U$10),)+IF($V$8="CO2",SUMIF($V76,"&gt;0",$V$10),)+IF($W$8="CO2",SUMIF($W76,"&gt;0",$W$10),)+IF($X$8="CO2",SUMIF($X76,"&gt;0",$X$10),)+IF($Y$8="CO2",SUMIF($Y76,"&gt;0",$Y$10),)+IF($Z$8="CO2",SUMIF($Z76,"&gt;0",$Z$10),)+IF($AA$8="CO2",SUMIF($AA76,"&gt;0",$AA$10),)+IF($AB$8="CO2",SUMIF($AB76,"&gt;0",$AB$10),)+IF($AC$8="CO2",SUMIF($AC76,"&gt;0",$AC$10),)+IF($AD$8="CO2",SUMIF($AD76,"&gt;0",$AD$10),)+IF($AE$8="CO2",SUMIF($AE76,"&gt;0",$AE$10),)+IF($AF$8="CO2",SUMIF($AF76,"&gt;0",$AF$10),)+IF($AG$8="CO2",SUMIF($AG76,"&gt;0",$AG$10),)+IF($AH$8="CO2",SUMIF($AH76,"&gt;0",$AH$10),)+IF($AI$8="CO2",SUMIF($AI76,"&gt;0",$AI$10),)+IF($AJ$8="CO2",SUMIF($AJ76,"&gt;0",$AJ$10),)+IF($AK$8="CO2",SUMIF($AK76,"&gt;0",$AK$10),)+IF($AL$8="CO2",SUMIF($AL76,"&gt;0",$AL$10),)+IF($AM$8="CO2",SUMIF($AM76,"&gt;0",$AM$10),)</f>
        <v>0</v>
      </c>
      <c r="AU76" s="56" t="str">
        <f t="shared" ref="AU76:AU139" si="23">IF(AS76=0," ",AS76/AT76*100)</f>
        <v xml:space="preserve"> </v>
      </c>
      <c r="AV76" s="56">
        <f t="shared" ref="AV76:AV139" si="24">IF($D$8="CO3",SUM(D76),)+IF($E$8="CO3",SUM(E76),)+IF($F$8="CO3",SUM(F76),)+IF($G$8="CO3",SUM(G76),)+IF($H$8="CO3",SUM(H76),)+IF($I$8="CO3",SUM(I76),)+IF($J$8="CO3",SUM(J76),)+IF($K$8="CO3",SUM(K76),)+IF($L$8="CO3",SUM(L76),)+IF($M$8="CO3",SUM(M76),)+IF($N$8="CO3",SUM(N76),)+IF($O$8="CO3",SUM(O76),)+IF($P$8="CO3",SUM(P76),)+IF($Q$8="CO3",SUM(Q76),)+IF($R$8="CO3",SUM(R76),)+IF($S$8="CO3",SUM(S76),)+IF($T$8="CO3",SUM(T76),)+IF($U$8="CO3",SUM(U76),)+IF($V$8="CO3",SUM(V76),)+IF($W$8="CO3",SUM(W76),)+IF($X$8="CO3",SUM(X76),)+IF($Y$8="CO3",SUM(Y76),)+IF($Z$8="CO3",SUM(Z76),)+IF($AA$8="CO3",SUM(AA76),)+IF($AB$8="CO3",SUM(AB76),)+IF($AC$8="CO3",SUM(AC76),)+IF($AD$8="CO3",SUM(AD76),)+IF($AE$8="CO3",SUM(AE76),)+IF($AF$8="CO3",SUM(AF76),)+IF($AG$8="CO3",SUM(AG76),)+IF($AH$8="CO3",SUM(AH76),)+IF($AI$8="CO3",SUM(AI76),)+IF($AJ$8="CO3",SUM(AJ76),)+IF($AK$8="CO3",SUM(AK76),)+IF($AL$8="CO3",SUM(AL76),)+IF($AM$8="CO3",SUM(AM76),)+IF($AN$8="CO3",SUM(AN76),)</f>
        <v>0</v>
      </c>
      <c r="AW76" s="56">
        <f t="shared" ref="AW76:AW139" si="25">IF($D$8="CO3",SUMIF($D76,"&gt;0",$D$10),)+IF($E$8="CO3",SUMIF($E76,"&gt;0",$E$10),)+IF($F$8="CO3",SUMIF($F76,"&gt;0",$F$10),)+IF($G$8="CO3",SUMIF($G76,"&gt;0",$G$10),)+IF($H$8="CO3",SUMIF($H76,"&gt;0",$H$10),)+IF($I$8="CO3",SUMIF($I76,"&gt;0",$I$10),)+IF($J$8="CO3",SUMIF($J76,"&gt;0",$J$10),)+IF($K$8="CO3",SUMIF($K76,"&gt;0",$K$10),)+IF($L$8="CO3",SUMIF($L76,"&gt;0",$L$10),)+IF($M$8="CO3",SUMIF($M76,"&gt;0",$M$10),)+IF($N$8="CO3",SUMIF($N76,"&gt;0",$N$10),)+IF($O$8="CO3",SUMIF($O76,"&gt;0",$O$10),)+IF($P$8="CO3",SUMIF($P76,"&gt;0",$P$10),)+IF($Q$8="CO3",SUMIF($Q76,"&gt;0",$Q$10),)+IF($R$8="CO3",SUMIF($R76,"&gt;0",$R$10),)+IF($S$8="CO3",SUMIF($S76,"&gt;0",$S$10),)+IF($T$8="CO3",SUMIF($T76,"&gt;0",$T$10),)+IF($U$8="CO3",SUMIF($U76,"&gt;0",$U$10),)+IF($V$8="CO3",SUMIF($V76,"&gt;0",$V$10),)+IF($W$8="CO3",SUMIF($W76,"&gt;0",$W$10),)+IF($X$8="CO3",SUMIF($X76,"&gt;0",$X$10),)+IF($Y$8="CO3",SUMIF($Y76,"&gt;0",$Y$10),)+IF($Z$8="CO3",SUMIF($Z76,"&gt;0",$Z$10),)+IF($AA$8="CO3",SUMIF($AA76,"&gt;0",$AA$10),)+IF($AB$8="CO3",SUMIF($AB76,"&gt;0",$AB$10),)+IF($AC$8="CO3",SUMIF($AC76,"&gt;0",$AC$10),)+IF($AD$8="CO3",SUMIF($AD76,"&gt;0",$AD$10),)+IF($AE$8="CO3",SUMIF($AE76,"&gt;0",$AE$10),)+IF($AF$8="CO3",SUMIF($AF76,"&gt;0",$AF$10),)+IF($AG$8="CO3",SUMIF($AG76,"&gt;0",$AG$10),)+IF($AH$8="CO3",SUMIF($AH76,"&gt;0",$AH$10),)+IF($AI$8="CO3",SUMIF($AI76,"&gt;0",$AI$10),)+IF($AJ$8="CO3",SUMIF($AJ76,"&gt;0",$AJ$10),)+IF($AK$8="CO3",SUMIF($AK76,"&gt;0",$AK$10),)+IF($AL$8="CO3",SUMIF($AL76,"&gt;0",$AL$10),)+IF($AM$8="CO3",SUMIF($AM76,"&gt;0",$AM$10),)</f>
        <v>0</v>
      </c>
      <c r="AX76" s="56" t="str">
        <f t="shared" ref="AX76:AX139" si="26">IF(AV76=0," ",AV76/AW76*100)</f>
        <v xml:space="preserve"> </v>
      </c>
      <c r="AY76" s="56">
        <f t="shared" ref="AY76:AY139" si="27">IF($D$8="CO4",SUM(D76),)+IF($E$8="CO4",SUM(E76),)+IF($F$8="CO4",SUM(F76),)+IF($G$8="CO4",SUM(G76),)+IF($H$8="CO4",SUM(H76),)+IF($I$8="CO4",SUM(I76),)+IF($J$8="CO4",SUM(J76),)+IF($K$8="CO4",SUM(K76),)+IF($L$8="CO4",SUM(L76),)+IF($M$8="CO4",SUM(M76),)+IF($N$8="CO4",SUM(N76),)+IF($O$8="CO4",SUM(O76),)+IF($P$8="CO4",SUM(P76),)+IF($Q$8="CO4",SUM(Q76),)+IF($R$8="CO4",SUM(R76),)+IF($S$8="CO4",SUM(S76),)+IF($T$8="CO4",SUM(T76),)+IF($U$8="CO4",SUM(U76),)+IF($V$8="CO4",SUM(V76),)+IF($W$8="CO4",SUM(W76),)+IF($X$8="CO4",SUM(X76),)+IF($Y$8="CO4",SUM(Y76),)+IF($Z$8="CO4",SUM(Z76),)+IF($AA$8="CO4",SUM(AA76),)+IF($AB$8="CO4",SUM(AB76),)+IF($AC$8="CO4",SUM(AC76),)+IF($AD$8="CO4",SUM(AD76),)+IF($AE$8="CO4",SUM(AE76),)+IF($AF$8="CO4",SUM(AF76),)+IF($AG$8="CO4",SUM(AG76),)+IF($AH$8="CO4",SUM(AH76),)+IF($AI$8="CO4",SUM(AI76),)+IF($AJ$8="CO4",SUM(AJ76),)+IF($AK$8="CO4",SUM(AK76),)+IF($AL$8="CO4",SUM(AL76),)+IF($AM$8="CO4",SUM(AM76),)+IF($AN$8="CO4",SUM(AN76),)</f>
        <v>0</v>
      </c>
      <c r="AZ76" s="56">
        <f t="shared" si="15"/>
        <v>0</v>
      </c>
      <c r="BA76" s="56" t="str">
        <f t="shared" ref="BA76:BA139" si="28">IF(AY76=0," ",AY76/AZ76*100)</f>
        <v xml:space="preserve"> </v>
      </c>
      <c r="BB76" s="56">
        <f t="shared" si="16"/>
        <v>0</v>
      </c>
      <c r="BC76" s="56">
        <f t="shared" ref="BC76:BC139" si="29">IF($D$8="CO5",SUMIF($D76,"&gt;0",$D$10),)+IF($E$8="CO5",SUMIF($E76,"&gt;0",$E$10),)+IF($F$8="CO5",SUMIF($F76,"&gt;0",$F$10),)+IF($G$8="CO5",SUMIF($G76,"&gt;0",$G$10),)+IF($H$8="CO5",SUMIF($H76,"&gt;0",$H$10),)+IF($I$8="CO5",SUMIF($I76,"&gt;0",$I$10),)+IF($J$8="CO5",SUMIF($J76,"&gt;0",$J$10),)+IF($K$8="CO5",SUMIF($K76,"&gt;0",$K$10),)+IF($L$8="CO5",SUMIF($L76,"&gt;0",$L$10),)+IF($M$8="CO5",SUMIF($M76,"&gt;0",$M$10),)+IF($N$8="CO5",SUMIF($N76,"&gt;0",$N$10),)+IF($O$8="CO5",SUMIF($O76,"&gt;0",$O$10),)+IF($P$8="CO5",SUMIF($P76,"&gt;0",$P$10),)+IF($Q$8="CO5",SUMIF($Q76,"&gt;0",$Q$10),)+IF($R$8="CO5",SUMIF($R76,"&gt;0",$R$10),)+IF($S$8="CO5",SUMIF($S76,"&gt;0",$S$10),)+IF($T$8="CO5",SUMIF($T76,"&gt;0",$T$10),)+IF($U$8="CO5",SUMIF($U76,"&gt;0",$U$10),)+IF($V$8="CO5",SUMIF($V76,"&gt;0",$V$10),)+IF($W$8="CO5",SUMIF($W76,"&gt;0",$W$10),)+IF($X$8="CO5",SUMIF($X76,"&gt;0",$X$10),)+IF($Y$8="CO5",SUMIF($Y76,"&gt;0",$Y$10),)+IF($Z$8="CO5",SUMIF($Z76,"&gt;0",$Z$10),)+IF($AA$8="CO5",SUMIF($AA76,"&gt;0",$AA$10),)+IF($AB$8="CO5",SUMIF($AB76,"&gt;0",$AB$10),)+IF($AC$8="CO5",SUMIF($AC76,"&gt;0",$AC$10),)+IF($AD$8="CO5",SUMIF($AD76,"&gt;0",$AD$10),)+IF($AE$8="CO5",SUMIF($AE76,"&gt;0",$AE$10),)+IF($AF$8="CO5",SUMIF($AF76,"&gt;0",$AF$10),)+IF($AG$8="CO5",SUMIF($AG76,"&gt;0",$AG$10),)+IF($AH$8="CO5",SUMIF($AH76,"&gt;0",$AH$10),)+IF($AI$8="CO5",SUMIF($AI76,"&gt;0",$AI$10),)+IF($AJ$8="CO5",SUMIF($AJ76,"&gt;0",$AJ$10),)+IF($AK$8="CO5",SUMIF($AK76,"&gt;0",$AK$10),)+IF($AL$8="CO5",SUMIF($AL76,"&gt;0",$AL$10),)+IF($AM$8="CO5",SUMIF($AM76,"&gt;0",$AM$10),)</f>
        <v>0</v>
      </c>
      <c r="BD76" s="56" t="str">
        <f t="shared" ref="BD76:BD139" si="30">IF(BB76=0," ",BB76/BC76*100)</f>
        <v xml:space="preserve"> </v>
      </c>
      <c r="BE76" s="56">
        <f t="shared" ref="BE76:BE140" si="31">IF($D$8="CO6",SUM(D76),)+IF($E$8="CO6",SUM(E76),)+IF($F$8="CO6",SUM(F76),)+IF($G$8="CO6",SUM(G76),)+IF($H$8="CO6",SUM(H76),)+IF($I$8="CO6",SUM(I76),)+IF($J$8="CO6",SUM(J76),)+IF($K$8="CO6",SUM(K76),)+IF($L$8="CO6",SUM(L76),)+IF($M$8="CO6",SUM(M76),)+IF($N$8="CO6",SUM(N76),)+IF($O$8="CO6",SUM(O76),)+IF($P$8="CO6",SUM(P76),)+IF($Q$8="CO6",SUM(Q76),)+IF($R$8="CO6",SUM(R76),)+IF($S$8="CO6",SUM(S76),)+IF($T$8="CO6",SUM(T76),)+IF($U$8="CO6",SUM(U76),)+IF($V$8="CO6",SUM(V76),)+IF($W$8="CO6",SUM(W76),)+IF($X$8="CO6",SUM(X76),)+IF($Y$8="CO6",SUM(Y76),)+IF($Z$8="CO6",SUM(Z76),)+IF($AA$8="CO6",SUM(AA76),)+IF($AB$8="CO6",SUM(AB76),)+IF($AC$8="CO6",SUM(AC76),)+IF($AD$8="CO6",SUM(AD76),)+IF($AE$8="CO6",SUM(AE76),)+IF($AF$8="CO6",SUM(AF76),)+IF($AG$8="CO6",SUM(AG76),)+IF($AH$8="CO6",SUM(AH76),)+IF($AI$8="CO6",SUM(AI76),)+IF($AJ$8="CO6",SUM(AJ76),)+IF($AK$8="CO6",SUM(AK76),)+IF($AL$8="CO6",SUM(AL76),)+IF($AM$8="CO6",SUM(AM76),)+IF($AN$8="CO6",SUM(AN76),)</f>
        <v>0</v>
      </c>
      <c r="BF76" s="61">
        <f t="shared" ref="BF76:BF139" si="32">IF($D$8="CO6",SUMIF($D76,"&gt;0",$D$10),)+IF($E$8="CO6",SUMIF($E76,"&gt;0",$E$10),)+IF($F$8="CO6",SUMIF($F76,"&gt;0",$F$10),)+IF($G$8="CO6",SUMIF($G76,"&gt;0",$G$10),)+IF($H$8="CO6",SUMIF($H76,"&gt;0",$H$10),)+IF($I$8="CO6",SUMIF($I76,"&gt;0",$I$10),)+IF($J$8="CO6",SUMIF($J76,"&gt;0",$J$10),)+IF($K$8="CO6",SUMIF($K76,"&gt;0",$K$10),)+IF($L$8="CO6",SUMIF($L76,"&gt;0",$L$10),)+IF($M$8="CO6",SUMIF($M76,"&gt;0",$M$10),)+IF($N$8="CO6",SUMIF($N76,"&gt;0",$N$10),)+IF($O$8="CO6",SUMIF($O76,"&gt;0",$O$10),)+IF($P$8="CO6",SUMIF($P76,"&gt;0",$P$10),)+IF($Q$8="CO6",SUMIF($Q76,"&gt;0",$Q$10),)+IF($R$8="CO6",SUMIF($R76,"&gt;0",$R$10),)+IF($S$8="CO6",SUMIF($S76,"&gt;0",$S$10),)+IF($T$8="CO6",SUMIF($T76,"&gt;0",$T$10),)+IF($U$8="CO6",SUMIF($U76,"&gt;0",$U$10),)+IF($V$8="CO6",SUMIF($V76,"&gt;0",$V$10),)+IF($W$8="CO6",SUMIF($W76,"&gt;0",$W$10),)+IF($X$8="CO6",SUMIF($X76,"&gt;0",$X$10),)+IF($Y$8="CO6",SUMIF($Y76,"&gt;0",$Y$10),)+IF($Z$8="CO6",SUMIF($Z76,"&gt;0",$Z$10),)+IF($AA$8="CO6",SUMIF($AA76,"&gt;0",$AA$10),)+IF($AB$8="CO6",SUMIF($AB76,"&gt;0",$AB$10),)+IF($AC$8="CO6",SUMIF($AC76,"&gt;0",$AC$10),)+IF($AD$8="CO6",SUMIF($AD76,"&gt;0",$AD$10),)+IF($AE$8="CO6",SUMIF($AE76,"&gt;0",$AE$10),)+IF($AF$8="CO6",SUMIF($AF76,"&gt;0",$AF$10),)+IF($AG$8="CO6",SUMIF($AG76,"&gt;0",$AG$10),)+IF($AH$8="CO6",SUMIF($AH76,"&gt;0",$AH$10),)+IF($AI$8="CO6",SUMIF($AI76,"&gt;0",$AI$10),)+IF($AJ$8="CO6",SUMIF($AJ76,"&gt;0",$AJ$10),)+IF($AK$8="CO6",SUMIF($AK76,"&gt;0",$AK$10),)+IF($AL$8="CO6",SUMIF($AL76,"&gt;0",$AL$10),)+IF($AM$8="CO6",SUMIF($AM76,"&gt;0",$AM$10),)</f>
        <v>0</v>
      </c>
      <c r="BG76" s="62" t="str">
        <f t="shared" ref="BG76:BG139" si="33">IF(BE76=0," ",BE76/BF76*100)</f>
        <v xml:space="preserve"> </v>
      </c>
      <c r="BH76" s="5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</row>
    <row r="77" spans="1:82" ht="15">
      <c r="A77" s="64">
        <v>67</v>
      </c>
      <c r="B77" s="68"/>
      <c r="C77" s="69"/>
      <c r="D77" s="73"/>
      <c r="E77" s="47"/>
      <c r="F77" s="47"/>
      <c r="G77" s="65"/>
      <c r="H77" s="47"/>
      <c r="I77" s="47"/>
      <c r="J77" s="47"/>
      <c r="K77" s="47"/>
      <c r="L77" s="47"/>
      <c r="M77" s="47"/>
      <c r="N77" s="47"/>
      <c r="O77" s="98"/>
      <c r="P77" s="73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98"/>
      <c r="AB77" s="73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103"/>
      <c r="AO77" s="187"/>
      <c r="AP77" s="56">
        <f t="shared" si="19"/>
        <v>0</v>
      </c>
      <c r="AQ77" s="56">
        <f t="shared" si="20"/>
        <v>0</v>
      </c>
      <c r="AR77" s="56" t="str">
        <f t="shared" si="1"/>
        <v xml:space="preserve"> </v>
      </c>
      <c r="AS77" s="56">
        <f t="shared" si="21"/>
        <v>0</v>
      </c>
      <c r="AT77" s="56">
        <f t="shared" si="22"/>
        <v>0</v>
      </c>
      <c r="AU77" s="56" t="str">
        <f t="shared" si="23"/>
        <v xml:space="preserve"> </v>
      </c>
      <c r="AV77" s="56">
        <f t="shared" si="24"/>
        <v>0</v>
      </c>
      <c r="AW77" s="56">
        <f t="shared" si="25"/>
        <v>0</v>
      </c>
      <c r="AX77" s="56" t="str">
        <f t="shared" si="26"/>
        <v xml:space="preserve"> </v>
      </c>
      <c r="AY77" s="56">
        <f t="shared" si="27"/>
        <v>0</v>
      </c>
      <c r="AZ77" s="56">
        <f t="shared" ref="AZ77:AZ140" si="34">IF($D$8="CO4",SUMIF($D77,"&gt;0",$D$10),)+IF($E$8="CO4",SUMIF($E77,"&gt;0",$E$10),)+IF($F$8="CO4",SUMIF($F77,"&gt;0",$F$10),)+IF($G$8="CO4",SUMIF($G77,"&gt;0",$G$10),)+IF($H$8="CO4",SUMIF($H77,"&gt;0",$H$10),)+IF($I$8="CO4",SUMIF($I77,"&gt;0",$I$10),)+IF($J$8="CO4",SUMIF($J77,"&gt;0",$J$10),)+IF($K$8="CO4",SUMIF($K77,"&gt;0",$K$10),)+IF($L$8="CO4",SUMIF($L77,"&gt;0",$L$10),)+IF($M$8="CO4",SUMIF($M77,"&gt;0",$M$10),)+IF($N$8="CO4",SUMIF($N77,"&gt;0",$N$10),)+IF($O$8="CO4",SUMIF($O77,"&gt;0",$O$10),)+IF($P$8="CO4",SUMIF($P77,"&gt;0",$P$10),)+IF($Q$8="CO4",SUMIF($Q77,"&gt;0",$Q$10),)+IF($R$8="CO4",SUMIF($R77,"&gt;0",$R$10),)+IF($S$8="CO4",SUMIF($S77,"&gt;0",$S$10),)+IF($T$8="CO4",SUMIF($T77,"&gt;0",$T$10),)+IF($U$8="CO4",SUMIF($U77,"&gt;0",$U$10),)+IF($V$8="CO4",SUMIF($V77,"&gt;0",$V$10),)+IF($W$8="CO4",SUMIF($W77,"&gt;0",$W$10),)+IF($X$8="CO4",SUMIF($X77,"&gt;0",$X$10),)+IF($Y$8="CO4",SUMIF($Y77,"&gt;0",$Y$10),)+IF($Z$8="CO4",SUMIF($Z77,"&gt;0",$Z$10),)+IF($AA$8="CO4",SUMIF($AA77,"&gt;0",$AA$10),)+IF($AB$8="CO4",SUMIF($AB77,"&gt;0",$AB$10),)+IF($AC$8="CO4",SUMIF($AC77,"&gt;0",$AC$10),)+IF($AD$8="CO4",SUMIF($AD77,"&gt;0",$AD$10),)+IF($AE$8="CO4",SUMIF($AE77,"&gt;0",$AE$10),)+IF($AF$8="CO4",SUMIF($AF77,"&gt;0",$AF$10),)+IF($AG$8="CO4",SUMIF($AG77,"&gt;0",$AG$10),)+IF($AH$8="CO4",SUMIF($AH77,"&gt;0",$AH$10),)+IF($AI$8="CO4",SUMIF($AI77,"&gt;0",$AI$10),)+IF($AJ$8="CO4",SUMIF($AJ77,"&gt;0",$AJ$10),)+IF($AK$8="CO4",SUMIF($AK77,"&gt;0",$AK$10),)+IF($AL$8="CO4",SUMIF($AL77,"&gt;0",$AL$10),)+IF($AM$8="CO4",SUMIF($AM77,"&gt;0",$AM$10),)</f>
        <v>0</v>
      </c>
      <c r="BA77" s="56" t="str">
        <f t="shared" si="28"/>
        <v xml:space="preserve"> </v>
      </c>
      <c r="BB77" s="56">
        <f t="shared" ref="BB77:BB140" si="35">IF($D$8="CO5",SUM(D77),)+IF($E$8="CO5",SUM(E77),)+IF($F$8="CO5",SUM(F77),)+IF($G$8="CO5",SUM(G77),)+IF($H$8="CO5",SUM(H77),)+IF($I$8="CO5",SUM(I77),)+IF($J$8="CO5",SUM(J77),)+IF($K$8="CO5",SUM(K77),)+IF($L$8="CO5",SUM(L77),)+IF($M$8="CO5",SUM(M77),)+IF($N$8="CO5",SUM(N77),)+IF($O$8="CO5",SUM(O77),)+IF($P$8="CO5",SUM(P77),)+IF($Q$8="CO5",SUM(Q77),)+IF($R$8="CO5",SUM(R77),)+IF($S$8="CO5",SUM(S77),)+IF($T$8="CO5",SUM(T77),)+IF($U$8="CO5",SUM(U77),)+IF($V$8="CO5",SUM(V77),)+IF($W$8="CO5",SUM(W77),)+IF($X$8="CO5",SUM(X77),)+IF($Y$8="CO5",SUM(Y77),)+IF($Z$8="CO5",SUM(Z77),)+IF($AA$8="CO5",SUM(AA77),)+IF($AB$8="CO5",SUM(AB77),)+IF($AC$8="CO5",SUM(AC77),)+IF($AD$8="CO5",SUM(AD77),)+IF($AE$8="CO5",SUM(AE77),)+IF($AF$8="CO5",SUM(AF77),)+IF($AG$8="CO5",SUM(AG77),)+IF($AH$8="CO5",SUM(AH77),)+IF($AI$8="CO5",SUM(AI77),)+IF($AJ$8="CO5",SUM(AJ77),)+IF($AK$8="CO5",SUM(AK77),)+IF($AL$8="CO5",SUM(AL77),)+IF($AM$8="CO5",SUM(AM77),)+IF($AN$8="CO5",SUM(AN77),)</f>
        <v>0</v>
      </c>
      <c r="BC77" s="56">
        <f t="shared" si="29"/>
        <v>0</v>
      </c>
      <c r="BD77" s="56" t="str">
        <f t="shared" si="30"/>
        <v xml:space="preserve"> </v>
      </c>
      <c r="BE77" s="56">
        <f t="shared" si="31"/>
        <v>0</v>
      </c>
      <c r="BF77" s="61">
        <f t="shared" si="32"/>
        <v>0</v>
      </c>
      <c r="BG77" s="62" t="str">
        <f t="shared" si="33"/>
        <v xml:space="preserve"> </v>
      </c>
      <c r="BH77" s="5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spans="1:82" ht="15">
      <c r="A78" s="64">
        <v>68</v>
      </c>
      <c r="B78" s="68"/>
      <c r="C78" s="76"/>
      <c r="D78" s="73"/>
      <c r="E78" s="47"/>
      <c r="F78" s="47"/>
      <c r="G78" s="65"/>
      <c r="H78" s="47"/>
      <c r="I78" s="47"/>
      <c r="J78" s="47"/>
      <c r="K78" s="47"/>
      <c r="L78" s="47"/>
      <c r="M78" s="47"/>
      <c r="N78" s="47"/>
      <c r="O78" s="98"/>
      <c r="P78" s="73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98"/>
      <c r="AB78" s="73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103"/>
      <c r="AO78" s="187"/>
      <c r="AP78" s="56">
        <f t="shared" si="19"/>
        <v>0</v>
      </c>
      <c r="AQ78" s="56">
        <f t="shared" si="20"/>
        <v>0</v>
      </c>
      <c r="AR78" s="56" t="str">
        <f t="shared" si="1"/>
        <v xml:space="preserve"> </v>
      </c>
      <c r="AS78" s="56">
        <f t="shared" si="21"/>
        <v>0</v>
      </c>
      <c r="AT78" s="56">
        <f t="shared" si="22"/>
        <v>0</v>
      </c>
      <c r="AU78" s="56" t="str">
        <f t="shared" si="23"/>
        <v xml:space="preserve"> </v>
      </c>
      <c r="AV78" s="56">
        <f t="shared" si="24"/>
        <v>0</v>
      </c>
      <c r="AW78" s="56">
        <f t="shared" si="25"/>
        <v>0</v>
      </c>
      <c r="AX78" s="56" t="str">
        <f t="shared" si="26"/>
        <v xml:space="preserve"> </v>
      </c>
      <c r="AY78" s="56">
        <f t="shared" si="27"/>
        <v>0</v>
      </c>
      <c r="AZ78" s="56">
        <f t="shared" si="34"/>
        <v>0</v>
      </c>
      <c r="BA78" s="56" t="str">
        <f t="shared" si="28"/>
        <v xml:space="preserve"> </v>
      </c>
      <c r="BB78" s="56">
        <f t="shared" si="35"/>
        <v>0</v>
      </c>
      <c r="BC78" s="56">
        <f t="shared" si="29"/>
        <v>0</v>
      </c>
      <c r="BD78" s="56" t="str">
        <f t="shared" si="30"/>
        <v xml:space="preserve"> </v>
      </c>
      <c r="BE78" s="56">
        <f t="shared" si="31"/>
        <v>0</v>
      </c>
      <c r="BF78" s="61">
        <f t="shared" si="32"/>
        <v>0</v>
      </c>
      <c r="BG78" s="62" t="str">
        <f t="shared" si="33"/>
        <v xml:space="preserve"> </v>
      </c>
      <c r="BH78" s="5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</row>
    <row r="79" spans="1:82" ht="15">
      <c r="A79" s="64">
        <v>69</v>
      </c>
      <c r="B79" s="77"/>
      <c r="C79" s="78"/>
      <c r="D79" s="73"/>
      <c r="E79" s="47"/>
      <c r="F79" s="47"/>
      <c r="G79" s="65"/>
      <c r="H79" s="47"/>
      <c r="I79" s="47"/>
      <c r="J79" s="47"/>
      <c r="K79" s="47"/>
      <c r="L79" s="47"/>
      <c r="M79" s="47"/>
      <c r="N79" s="47"/>
      <c r="O79" s="98"/>
      <c r="P79" s="73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98"/>
      <c r="AB79" s="73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103"/>
      <c r="AO79" s="187"/>
      <c r="AP79" s="56">
        <f t="shared" si="19"/>
        <v>0</v>
      </c>
      <c r="AQ79" s="56">
        <f t="shared" si="20"/>
        <v>0</v>
      </c>
      <c r="AR79" s="56" t="str">
        <f t="shared" si="1"/>
        <v xml:space="preserve"> </v>
      </c>
      <c r="AS79" s="56">
        <f t="shared" si="21"/>
        <v>0</v>
      </c>
      <c r="AT79" s="56">
        <f t="shared" si="22"/>
        <v>0</v>
      </c>
      <c r="AU79" s="56" t="str">
        <f t="shared" si="23"/>
        <v xml:space="preserve"> </v>
      </c>
      <c r="AV79" s="56">
        <f t="shared" si="24"/>
        <v>0</v>
      </c>
      <c r="AW79" s="56">
        <f t="shared" si="25"/>
        <v>0</v>
      </c>
      <c r="AX79" s="56" t="str">
        <f t="shared" si="26"/>
        <v xml:space="preserve"> </v>
      </c>
      <c r="AY79" s="56">
        <f t="shared" si="27"/>
        <v>0</v>
      </c>
      <c r="AZ79" s="56">
        <f t="shared" si="34"/>
        <v>0</v>
      </c>
      <c r="BA79" s="56" t="str">
        <f t="shared" si="28"/>
        <v xml:space="preserve"> </v>
      </c>
      <c r="BB79" s="56">
        <f t="shared" si="35"/>
        <v>0</v>
      </c>
      <c r="BC79" s="56">
        <f t="shared" si="29"/>
        <v>0</v>
      </c>
      <c r="BD79" s="56" t="str">
        <f t="shared" si="30"/>
        <v xml:space="preserve"> </v>
      </c>
      <c r="BE79" s="56">
        <f t="shared" si="31"/>
        <v>0</v>
      </c>
      <c r="BF79" s="61">
        <f t="shared" si="32"/>
        <v>0</v>
      </c>
      <c r="BG79" s="62" t="str">
        <f t="shared" si="33"/>
        <v xml:space="preserve"> </v>
      </c>
      <c r="BH79" s="5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spans="1:82" ht="15">
      <c r="A80" s="64">
        <v>70</v>
      </c>
      <c r="B80" s="77"/>
      <c r="C80" s="78"/>
      <c r="D80" s="73"/>
      <c r="E80" s="47"/>
      <c r="F80" s="47"/>
      <c r="G80" s="65"/>
      <c r="H80" s="47"/>
      <c r="I80" s="47"/>
      <c r="J80" s="47"/>
      <c r="K80" s="47"/>
      <c r="L80" s="47"/>
      <c r="M80" s="47"/>
      <c r="N80" s="47"/>
      <c r="O80" s="98"/>
      <c r="P80" s="73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98"/>
      <c r="AB80" s="73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103"/>
      <c r="AO80" s="187"/>
      <c r="AP80" s="56">
        <f t="shared" si="19"/>
        <v>0</v>
      </c>
      <c r="AQ80" s="56">
        <f t="shared" si="20"/>
        <v>0</v>
      </c>
      <c r="AR80" s="56" t="str">
        <f t="shared" si="1"/>
        <v xml:space="preserve"> </v>
      </c>
      <c r="AS80" s="56">
        <f t="shared" si="21"/>
        <v>0</v>
      </c>
      <c r="AT80" s="56">
        <f t="shared" si="22"/>
        <v>0</v>
      </c>
      <c r="AU80" s="56" t="str">
        <f t="shared" si="23"/>
        <v xml:space="preserve"> </v>
      </c>
      <c r="AV80" s="56">
        <f t="shared" si="24"/>
        <v>0</v>
      </c>
      <c r="AW80" s="56">
        <f t="shared" si="25"/>
        <v>0</v>
      </c>
      <c r="AX80" s="56" t="str">
        <f t="shared" si="26"/>
        <v xml:space="preserve"> </v>
      </c>
      <c r="AY80" s="56">
        <f t="shared" si="27"/>
        <v>0</v>
      </c>
      <c r="AZ80" s="56">
        <f t="shared" si="34"/>
        <v>0</v>
      </c>
      <c r="BA80" s="56" t="str">
        <f t="shared" si="28"/>
        <v xml:space="preserve"> </v>
      </c>
      <c r="BB80" s="56">
        <f t="shared" si="35"/>
        <v>0</v>
      </c>
      <c r="BC80" s="56">
        <f t="shared" si="29"/>
        <v>0</v>
      </c>
      <c r="BD80" s="56" t="str">
        <f t="shared" si="30"/>
        <v xml:space="preserve"> </v>
      </c>
      <c r="BE80" s="56">
        <f t="shared" si="31"/>
        <v>0</v>
      </c>
      <c r="BF80" s="61">
        <f t="shared" si="32"/>
        <v>0</v>
      </c>
      <c r="BG80" s="62" t="str">
        <f t="shared" si="33"/>
        <v xml:space="preserve"> </v>
      </c>
      <c r="BH80" s="5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</row>
    <row r="81" spans="1:82" ht="15">
      <c r="A81" s="64">
        <v>71</v>
      </c>
      <c r="B81" s="77"/>
      <c r="C81" s="78"/>
      <c r="D81" s="73"/>
      <c r="E81" s="47"/>
      <c r="F81" s="47"/>
      <c r="G81" s="65"/>
      <c r="H81" s="47"/>
      <c r="I81" s="47"/>
      <c r="J81" s="47"/>
      <c r="K81" s="47"/>
      <c r="L81" s="47"/>
      <c r="M81" s="47"/>
      <c r="N81" s="47"/>
      <c r="O81" s="98"/>
      <c r="P81" s="73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98"/>
      <c r="AB81" s="73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103"/>
      <c r="AO81" s="187"/>
      <c r="AP81" s="56">
        <f t="shared" si="19"/>
        <v>0</v>
      </c>
      <c r="AQ81" s="56">
        <f t="shared" si="20"/>
        <v>0</v>
      </c>
      <c r="AR81" s="56" t="str">
        <f t="shared" si="1"/>
        <v xml:space="preserve"> </v>
      </c>
      <c r="AS81" s="56">
        <f t="shared" si="21"/>
        <v>0</v>
      </c>
      <c r="AT81" s="56">
        <f t="shared" si="22"/>
        <v>0</v>
      </c>
      <c r="AU81" s="56" t="str">
        <f t="shared" si="23"/>
        <v xml:space="preserve"> </v>
      </c>
      <c r="AV81" s="56">
        <f t="shared" si="24"/>
        <v>0</v>
      </c>
      <c r="AW81" s="56">
        <f t="shared" si="25"/>
        <v>0</v>
      </c>
      <c r="AX81" s="56" t="str">
        <f t="shared" si="26"/>
        <v xml:space="preserve"> </v>
      </c>
      <c r="AY81" s="56">
        <f t="shared" si="27"/>
        <v>0</v>
      </c>
      <c r="AZ81" s="56">
        <f t="shared" si="34"/>
        <v>0</v>
      </c>
      <c r="BA81" s="56" t="str">
        <f t="shared" si="28"/>
        <v xml:space="preserve"> </v>
      </c>
      <c r="BB81" s="56">
        <f t="shared" si="35"/>
        <v>0</v>
      </c>
      <c r="BC81" s="56">
        <f t="shared" si="29"/>
        <v>0</v>
      </c>
      <c r="BD81" s="56" t="str">
        <f t="shared" si="30"/>
        <v xml:space="preserve"> </v>
      </c>
      <c r="BE81" s="56">
        <f t="shared" si="31"/>
        <v>0</v>
      </c>
      <c r="BF81" s="61">
        <f t="shared" si="32"/>
        <v>0</v>
      </c>
      <c r="BG81" s="62" t="str">
        <f t="shared" si="33"/>
        <v xml:space="preserve"> </v>
      </c>
      <c r="BH81" s="5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</row>
    <row r="82" spans="1:82" ht="15">
      <c r="A82" s="64">
        <v>72</v>
      </c>
      <c r="B82" s="77"/>
      <c r="C82" s="78"/>
      <c r="D82" s="73"/>
      <c r="E82" s="47"/>
      <c r="F82" s="47"/>
      <c r="G82" s="67"/>
      <c r="H82" s="47"/>
      <c r="I82" s="47"/>
      <c r="J82" s="47"/>
      <c r="K82" s="47"/>
      <c r="L82" s="47"/>
      <c r="M82" s="47"/>
      <c r="N82" s="47"/>
      <c r="O82" s="98"/>
      <c r="P82" s="73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98"/>
      <c r="AB82" s="73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103"/>
      <c r="AO82" s="187"/>
      <c r="AP82" s="56">
        <f t="shared" si="19"/>
        <v>0</v>
      </c>
      <c r="AQ82" s="56">
        <f t="shared" si="20"/>
        <v>0</v>
      </c>
      <c r="AR82" s="56" t="str">
        <f t="shared" si="1"/>
        <v xml:space="preserve"> </v>
      </c>
      <c r="AS82" s="56">
        <f t="shared" si="21"/>
        <v>0</v>
      </c>
      <c r="AT82" s="56">
        <f t="shared" si="22"/>
        <v>0</v>
      </c>
      <c r="AU82" s="56" t="str">
        <f t="shared" si="23"/>
        <v xml:space="preserve"> </v>
      </c>
      <c r="AV82" s="56">
        <f t="shared" si="24"/>
        <v>0</v>
      </c>
      <c r="AW82" s="56">
        <f t="shared" si="25"/>
        <v>0</v>
      </c>
      <c r="AX82" s="56" t="str">
        <f t="shared" si="26"/>
        <v xml:space="preserve"> </v>
      </c>
      <c r="AY82" s="56">
        <f t="shared" si="27"/>
        <v>0</v>
      </c>
      <c r="AZ82" s="56">
        <f t="shared" si="34"/>
        <v>0</v>
      </c>
      <c r="BA82" s="56" t="str">
        <f t="shared" si="28"/>
        <v xml:space="preserve"> </v>
      </c>
      <c r="BB82" s="56">
        <f t="shared" si="35"/>
        <v>0</v>
      </c>
      <c r="BC82" s="56">
        <f t="shared" si="29"/>
        <v>0</v>
      </c>
      <c r="BD82" s="56" t="str">
        <f t="shared" si="30"/>
        <v xml:space="preserve"> </v>
      </c>
      <c r="BE82" s="56">
        <f t="shared" si="31"/>
        <v>0</v>
      </c>
      <c r="BF82" s="61">
        <f t="shared" si="32"/>
        <v>0</v>
      </c>
      <c r="BG82" s="62" t="str">
        <f t="shared" si="33"/>
        <v xml:space="preserve"> </v>
      </c>
      <c r="BH82" s="5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</row>
    <row r="83" spans="1:82" ht="15">
      <c r="A83" s="64">
        <v>73</v>
      </c>
      <c r="B83" s="79"/>
      <c r="C83" s="80"/>
      <c r="D83" s="73"/>
      <c r="E83" s="47"/>
      <c r="F83" s="47"/>
      <c r="G83" s="67"/>
      <c r="H83" s="47"/>
      <c r="I83" s="47"/>
      <c r="J83" s="47"/>
      <c r="K83" s="47"/>
      <c r="L83" s="47"/>
      <c r="M83" s="47"/>
      <c r="N83" s="47"/>
      <c r="O83" s="98"/>
      <c r="P83" s="73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98"/>
      <c r="AB83" s="73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103"/>
      <c r="AO83" s="187"/>
      <c r="AP83" s="56">
        <f t="shared" si="19"/>
        <v>0</v>
      </c>
      <c r="AQ83" s="56">
        <f t="shared" si="20"/>
        <v>0</v>
      </c>
      <c r="AR83" s="56" t="str">
        <f t="shared" si="1"/>
        <v xml:space="preserve"> </v>
      </c>
      <c r="AS83" s="56">
        <f t="shared" si="21"/>
        <v>0</v>
      </c>
      <c r="AT83" s="56">
        <f t="shared" si="22"/>
        <v>0</v>
      </c>
      <c r="AU83" s="56" t="str">
        <f t="shared" si="23"/>
        <v xml:space="preserve"> </v>
      </c>
      <c r="AV83" s="56">
        <f t="shared" si="24"/>
        <v>0</v>
      </c>
      <c r="AW83" s="56">
        <f t="shared" si="25"/>
        <v>0</v>
      </c>
      <c r="AX83" s="56" t="str">
        <f t="shared" si="26"/>
        <v xml:space="preserve"> </v>
      </c>
      <c r="AY83" s="56">
        <f t="shared" si="27"/>
        <v>0</v>
      </c>
      <c r="AZ83" s="56">
        <f t="shared" si="34"/>
        <v>0</v>
      </c>
      <c r="BA83" s="56" t="str">
        <f t="shared" si="28"/>
        <v xml:space="preserve"> </v>
      </c>
      <c r="BB83" s="56">
        <f t="shared" si="35"/>
        <v>0</v>
      </c>
      <c r="BC83" s="56">
        <f t="shared" si="29"/>
        <v>0</v>
      </c>
      <c r="BD83" s="56" t="str">
        <f t="shared" si="30"/>
        <v xml:space="preserve"> </v>
      </c>
      <c r="BE83" s="56">
        <f t="shared" si="31"/>
        <v>0</v>
      </c>
      <c r="BF83" s="61">
        <f t="shared" si="32"/>
        <v>0</v>
      </c>
      <c r="BG83" s="62" t="str">
        <f t="shared" si="33"/>
        <v xml:space="preserve"> </v>
      </c>
      <c r="BH83" s="5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</row>
    <row r="84" spans="1:82" ht="17.25" customHeight="1">
      <c r="A84" s="64">
        <v>74</v>
      </c>
      <c r="B84" s="79"/>
      <c r="C84" s="80"/>
      <c r="D84" s="73"/>
      <c r="E84" s="47"/>
      <c r="F84" s="47"/>
      <c r="G84" s="81"/>
      <c r="H84" s="47"/>
      <c r="I84" s="47"/>
      <c r="J84" s="47"/>
      <c r="K84" s="47"/>
      <c r="L84" s="47"/>
      <c r="M84" s="47"/>
      <c r="N84" s="47"/>
      <c r="O84" s="98"/>
      <c r="P84" s="73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98"/>
      <c r="AB84" s="73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103"/>
      <c r="AO84" s="187"/>
      <c r="AP84" s="56">
        <f t="shared" si="19"/>
        <v>0</v>
      </c>
      <c r="AQ84" s="56">
        <f t="shared" si="20"/>
        <v>0</v>
      </c>
      <c r="AR84" s="56" t="str">
        <f t="shared" si="1"/>
        <v xml:space="preserve"> </v>
      </c>
      <c r="AS84" s="56">
        <f t="shared" si="21"/>
        <v>0</v>
      </c>
      <c r="AT84" s="56">
        <f t="shared" si="22"/>
        <v>0</v>
      </c>
      <c r="AU84" s="56" t="str">
        <f t="shared" si="23"/>
        <v xml:space="preserve"> </v>
      </c>
      <c r="AV84" s="56">
        <f t="shared" si="24"/>
        <v>0</v>
      </c>
      <c r="AW84" s="56">
        <f t="shared" si="25"/>
        <v>0</v>
      </c>
      <c r="AX84" s="56" t="str">
        <f t="shared" si="26"/>
        <v xml:space="preserve"> </v>
      </c>
      <c r="AY84" s="56">
        <f t="shared" si="27"/>
        <v>0</v>
      </c>
      <c r="AZ84" s="56">
        <f t="shared" si="34"/>
        <v>0</v>
      </c>
      <c r="BA84" s="56" t="str">
        <f t="shared" si="28"/>
        <v xml:space="preserve"> </v>
      </c>
      <c r="BB84" s="56">
        <f t="shared" si="35"/>
        <v>0</v>
      </c>
      <c r="BC84" s="56">
        <f t="shared" si="29"/>
        <v>0</v>
      </c>
      <c r="BD84" s="56" t="str">
        <f t="shared" si="30"/>
        <v xml:space="preserve"> </v>
      </c>
      <c r="BE84" s="56">
        <f t="shared" si="31"/>
        <v>0</v>
      </c>
      <c r="BF84" s="61">
        <f t="shared" si="32"/>
        <v>0</v>
      </c>
      <c r="BG84" s="62" t="str">
        <f t="shared" si="33"/>
        <v xml:space="preserve"> </v>
      </c>
      <c r="BH84" s="5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</row>
    <row r="85" spans="1:82" ht="15">
      <c r="A85" s="64">
        <v>75</v>
      </c>
      <c r="B85" s="79"/>
      <c r="C85" s="80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99"/>
      <c r="P85" s="73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98"/>
      <c r="AB85" s="73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103"/>
      <c r="AO85" s="187"/>
      <c r="AP85" s="56">
        <f t="shared" si="19"/>
        <v>0</v>
      </c>
      <c r="AQ85" s="56">
        <f t="shared" si="20"/>
        <v>0</v>
      </c>
      <c r="AR85" s="56" t="str">
        <f t="shared" si="1"/>
        <v xml:space="preserve"> </v>
      </c>
      <c r="AS85" s="56">
        <f t="shared" si="21"/>
        <v>0</v>
      </c>
      <c r="AT85" s="56">
        <f t="shared" si="22"/>
        <v>0</v>
      </c>
      <c r="AU85" s="56" t="str">
        <f t="shared" si="23"/>
        <v xml:space="preserve"> </v>
      </c>
      <c r="AV85" s="56">
        <f t="shared" si="24"/>
        <v>0</v>
      </c>
      <c r="AW85" s="56">
        <f t="shared" si="25"/>
        <v>0</v>
      </c>
      <c r="AX85" s="56" t="str">
        <f t="shared" si="26"/>
        <v xml:space="preserve"> </v>
      </c>
      <c r="AY85" s="56">
        <f t="shared" si="27"/>
        <v>0</v>
      </c>
      <c r="AZ85" s="56">
        <f t="shared" si="34"/>
        <v>0</v>
      </c>
      <c r="BA85" s="56" t="str">
        <f t="shared" si="28"/>
        <v xml:space="preserve"> </v>
      </c>
      <c r="BB85" s="56">
        <f t="shared" si="35"/>
        <v>0</v>
      </c>
      <c r="BC85" s="56">
        <f t="shared" si="29"/>
        <v>0</v>
      </c>
      <c r="BD85" s="56" t="str">
        <f t="shared" si="30"/>
        <v xml:space="preserve"> </v>
      </c>
      <c r="BE85" s="56">
        <f t="shared" si="31"/>
        <v>0</v>
      </c>
      <c r="BF85" s="61">
        <f t="shared" si="32"/>
        <v>0</v>
      </c>
      <c r="BG85" s="62" t="str">
        <f t="shared" si="33"/>
        <v xml:space="preserve"> </v>
      </c>
      <c r="BH85" s="5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spans="1:82" ht="15">
      <c r="A86" s="64">
        <v>76</v>
      </c>
      <c r="B86" s="79"/>
      <c r="C86" s="80"/>
      <c r="D86" s="84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100"/>
      <c r="P86" s="73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98"/>
      <c r="AB86" s="73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103"/>
      <c r="AO86" s="187"/>
      <c r="AP86" s="56">
        <f>IF($D$8="CO1",SUM(P86),)+IF($E$8="CO1",SUM(Q86),)+IF($F$8="CO1",SUM(R86),)+IF($G$8="CO1",SUM(S86),)+IF($H$8="CO1",SUM(T86),)+IF($I$8="CO1",SUM(U86),)+IF($J$8="CO1",SUM(V86),)+IF($K$8="CO1",SUM(W86),)+IF($L$8="CO1",SUM(X86),)+IF($M$8="CO1",SUM(Y86),)+IF($N$8="CO1",SUM(Z86),)+IF($O$8="CO1",SUM(AA86),)+IF($P$8="CO1",SUM(#REF!),)+IF($Q$8="CO1",SUM(#REF!),)+IF($R$8="CO1",SUM(#REF!),)+IF($S$8="CO1",SUM(#REF!),)+IF($T$8="CO1",SUM(#REF!),)+IF($U$8="CO1",SUM(#REF!),)+IF($V$8="CO1",SUM(#REF!),)+IF($W$8="CO1",SUM(#REF!),)+IF($X$8="CO1",SUM(#REF!),)+IF($Y$8="CO1",SUM(#REF!),)+IF($Z$8="CO1",SUM(#REF!),)+IF($AA$8="CO1",SUM(#REF!),)+IF($AB$8="CO1",SUM(AB86),)+IF($AC$8="CO1",SUM(AC86),)+IF($AD$8="CO1",SUM(AD86),)+IF($AE$8="CO1",SUM(AE86),)+IF($AF$8="CO1",SUM(AF86),)+IF($AG$8="CO1",SUM(AG86),)+IF($AH$8="CO1",SUM(AH86),)+IF($AI$8="CO1",SUM(AI86),)+IF($AJ$8="CO1",SUM(AJ86),)+IF($AK$8="CO1",SUM(AK86),)+IF($AL$8="CO1",SUM(AL86),)+IF($AM$8="CO1",SUM(AM86),)+IF($AN$8="CO1",SUM(AN86),)</f>
        <v>0</v>
      </c>
      <c r="AQ86" s="56">
        <f>IF($D$8="CO1",SUMIF($P86,"&gt;0",$D$10),)+IF($E$8="CO1",SUMIF($Q86,"&gt;0",$E$10),)+IF($F$8="CO1",SUMIF($R86,"&gt;0",$F$10),)+IF($G$8="CO1",SUMIF($S86,"&gt;0",$G$10),)+IF($H$8="CO1",SUMIF($T86,"&gt;0",$H$10),)+IF($I$8="CO1",SUMIF($U86,"&gt;0",$I$10),)+IF($J$8="CO1",SUMIF($V86,"&gt;0",$J$10),)+IF($K$8="CO1",SUMIF($W86,"&gt;0",$K$10),)+IF($L$8="CO1",SUMIF($X86,"&gt;0",$L$10),)+IF($M$8="CO1",SUMIF($Y86,"&gt;0",$M$10),)+IF($N$8="CO1",SUMIF($Z86,"&gt;0",$N$10),)+IF($O$8="CO1",SUMIF($AA86,"&gt;0",$O$10),)+IF($P$8="CO1",SUMIF(#REF!,"&gt;0",$P$10),)+IF($Q$8="CO1",SUMIF(#REF!,"&gt;0",$Q$10),)+IF($R$8="CO1",SUMIF(#REF!,"&gt;0",$R$10),)+IF($S$8="CO1",SUMIF(#REF!,"&gt;0",$S$10),)+IF($T$8="CO1",SUMIF(#REF!,"&gt;0",$T$10),)+IF($U$8="CO1",SUMIF(#REF!,"&gt;0",$U$10),)+IF($V$8="CO1",SUMIF(#REF!,"&gt;0",$V$10),)+IF($W$8="CO1",SUMIF(#REF!,"&gt;0",$W$10),)+IF($X$8="CO1",SUMIF(#REF!,"&gt;0",$X$10),)+IF($Y$8="CO1",SUMIF(#REF!,"&gt;0",$Y$10),)+IF($Z$8="CO1",SUMIF(#REF!,"&gt;0",$Z$10),)+IF($AA$8="CO1",SUMIF(#REF!,"&gt;0",$AA$10),)+IF($AB$8="CO1",SUMIF($AB86,"&gt;0",$AB$10),)+IF($AC$8="CO1",SUMIF($AC86,"&gt;0",$AC$10),)+IF($AD$8="CO1",SUMIF($AD86,"&gt;0",$AD$10),)+IF($AE$8="CO1",SUMIF($AE86,"&gt;0",$AE$10),)+IF($AF$8="CO1",SUMIF($AF86,"&gt;0",$AF$10),)+IF($AG$8="CO1",SUMIF($AG86,"&gt;0",$AG$10),)+IF($AH$8="CO1",SUMIF($AH86,"&gt;0",$AH$10),)+IF($AI$8="CO1",SUMIF($AI86,"&gt;0",$AI$10),)+IF($AJ$8="CO1",SUMIF($AJ86,"&gt;0",$AJ$10),)+IF($AK$8="CO1",SUMIF($AK86,"&gt;0",$AK$10),)+IF($AL$8="CO1",SUMIF($AL86,"&gt;0",$AL$10),)+IF($AM$8="CO1",SUMIF($AM86,"&gt;0",$AM$10),)</f>
        <v>0</v>
      </c>
      <c r="AR86" s="56" t="str">
        <f t="shared" si="1"/>
        <v xml:space="preserve"> </v>
      </c>
      <c r="AS86" s="56">
        <f t="shared" si="21"/>
        <v>0</v>
      </c>
      <c r="AT86" s="56">
        <f t="shared" si="22"/>
        <v>0</v>
      </c>
      <c r="AU86" s="56" t="str">
        <f t="shared" si="23"/>
        <v xml:space="preserve"> </v>
      </c>
      <c r="AV86" s="56">
        <f t="shared" si="24"/>
        <v>0</v>
      </c>
      <c r="AW86" s="56">
        <f t="shared" si="25"/>
        <v>0</v>
      </c>
      <c r="AX86" s="56" t="str">
        <f t="shared" si="26"/>
        <v xml:space="preserve"> </v>
      </c>
      <c r="AY86" s="56">
        <f t="shared" si="27"/>
        <v>0</v>
      </c>
      <c r="AZ86" s="56">
        <f t="shared" si="34"/>
        <v>0</v>
      </c>
      <c r="BA86" s="56" t="str">
        <f t="shared" si="28"/>
        <v xml:space="preserve"> </v>
      </c>
      <c r="BB86" s="56">
        <f t="shared" si="35"/>
        <v>0</v>
      </c>
      <c r="BC86" s="56">
        <f t="shared" si="29"/>
        <v>0</v>
      </c>
      <c r="BD86" s="56" t="str">
        <f t="shared" si="30"/>
        <v xml:space="preserve"> </v>
      </c>
      <c r="BE86" s="56">
        <f>IF($D$8="CO6",SUM(P86),)+IF($E$8="CO6",SUM(Q86),)+IF($F$8="CO6",SUM(R86),)+IF($G$8="CO6",SUM(S86),)+IF($H$8="CO6",SUM(T86),)+IF($I$8="CO6",SUM(U86),)+IF($J$8="CO6",SUM(V86),)+IF($K$8="CO6",SUM(W86),)+IF($L$8="CO6",SUM(X86),)+IF($M$8="CO6",SUM(Y86),)+IF($N$8="CO6",SUM(Z86),)+IF($O$8="CO6",SUM(AA86),)+IF($P$8="CO6",SUM(#REF!),)+IF($Q$8="CO6",SUM(#REF!),)+IF($R$8="CO6",SUM(#REF!),)+IF($S$8="CO6",SUM(#REF!),)+IF($T$8="CO6",SUM(#REF!),)+IF($U$8="CO6",SUM(#REF!),)+IF($V$8="CO6",SUM(#REF!),)+IF($W$8="CO6",SUM(#REF!),)+IF($X$8="CO6",SUM(#REF!),)+IF($Y$8="CO6",SUM(#REF!),)+IF($Z$8="CO6",SUM(#REF!),)+IF($AA$8="CO6",SUM(#REF!),)+IF($AB$8="CO6",SUM(AB86),)+IF($AC$8="CO6",SUM(AC86),)+IF($AD$8="CO6",SUM(AD86),)+IF($AE$8="CO6",SUM(AE86),)+IF($AF$8="CO6",SUM(AF86),)+IF($AG$8="CO6",SUM(AG86),)+IF($AH$8="CO6",SUM(AH86),)+IF($AI$8="CO6",SUM(AI86),)+IF($AJ$8="CO6",SUM(AJ86),)+IF($AK$8="CO6",SUM(AK86),)+IF($AL$8="CO6",SUM(AL86),)+IF($AM$8="CO6",SUM(AM86),)+IF($AN$8="CO6",SUM(AN86),)</f>
        <v>0</v>
      </c>
      <c r="BF86" s="61">
        <f>IF($D$8="CO6",SUMIF($P86,"&gt;0",$D$10),)+IF($E$8="CO6",SUMIF($Q86,"&gt;0",$E$10),)+IF($F$8="CO6",SUMIF($R86,"&gt;0",$F$10),)+IF($G$8="CO6",SUMIF($S86,"&gt;0",$G$10),)+IF($H$8="CO6",SUMIF($T86,"&gt;0",$H$10),)+IF($I$8="CO6",SUMIF($U86,"&gt;0",$I$10),)+IF($J$8="CO6",SUMIF($V86,"&gt;0",$J$10),)+IF($K$8="CO6",SUMIF($W86,"&gt;0",$K$10),)+IF($L$8="CO6",SUMIF($X86,"&gt;0",$L$10),)+IF($M$8="CO6",SUMIF($Y86,"&gt;0",$M$10),)+IF($N$8="CO6",SUMIF($Z86,"&gt;0",$N$10),)+IF($O$8="CO6",SUMIF($AA86,"&gt;0",$O$10),)+IF($P$8="CO6",SUMIF(#REF!,"&gt;0",$P$10),)+IF($Q$8="CO6",SUMIF(#REF!,"&gt;0",$Q$10),)+IF($R$8="CO6",SUMIF(#REF!,"&gt;0",$R$10),)+IF($S$8="CO6",SUMIF(#REF!,"&gt;0",$S$10),)+IF($T$8="CO6",SUMIF(#REF!,"&gt;0",$T$10),)+IF($U$8="CO6",SUMIF(#REF!,"&gt;0",$U$10),)+IF($V$8="CO6",SUMIF(#REF!,"&gt;0",$V$10),)+IF($W$8="CO6",SUMIF(#REF!,"&gt;0",$W$10),)+IF($X$8="CO6",SUMIF(#REF!,"&gt;0",$X$10),)+IF($Y$8="CO6",SUMIF(#REF!,"&gt;0",$Y$10),)+IF($Z$8="CO6",SUMIF(#REF!,"&gt;0",$Z$10),)+IF($AA$8="CO6",SUMIF(#REF!,"&gt;0",$AA$10),)+IF($AB$8="CO6",SUMIF($AB86,"&gt;0",$AB$10),)+IF($AC$8="CO6",SUMIF($AC86,"&gt;0",$AC$10),)+IF($AD$8="CO6",SUMIF($AD86,"&gt;0",$AD$10),)+IF($AE$8="CO6",SUMIF($AE86,"&gt;0",$AE$10),)+IF($AF$8="CO6",SUMIF($AF86,"&gt;0",$AF$10),)+IF($AG$8="CO6",SUMIF($AG86,"&gt;0",$AG$10),)+IF($AH$8="CO6",SUMIF($AH86,"&gt;0",$AH$10),)+IF($AI$8="CO6",SUMIF($AI86,"&gt;0",$AI$10),)+IF($AJ$8="CO6",SUMIF($AJ86,"&gt;0",$AJ$10),)+IF($AK$8="CO6",SUMIF($AK86,"&gt;0",$AK$10),)+IF($AL$8="CO6",SUMIF($AL86,"&gt;0",$AL$10),)+IF($AM$8="CO6",SUMIF($AM86,"&gt;0",$AM$10),)</f>
        <v>0</v>
      </c>
      <c r="BG86" s="62" t="str">
        <f t="shared" si="33"/>
        <v xml:space="preserve"> </v>
      </c>
      <c r="BH86" s="5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</row>
    <row r="87" spans="1:82" ht="15">
      <c r="A87" s="64">
        <v>77</v>
      </c>
      <c r="B87" s="79"/>
      <c r="C87" s="80"/>
      <c r="D87" s="86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101"/>
      <c r="P87" s="73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98"/>
      <c r="AB87" s="73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103"/>
      <c r="AO87" s="187"/>
      <c r="AP87" s="56">
        <f t="shared" si="19"/>
        <v>0</v>
      </c>
      <c r="AQ87" s="56">
        <f t="shared" si="20"/>
        <v>0</v>
      </c>
      <c r="AR87" s="56" t="str">
        <f t="shared" si="1"/>
        <v xml:space="preserve"> </v>
      </c>
      <c r="AS87" s="56">
        <f t="shared" si="21"/>
        <v>0</v>
      </c>
      <c r="AT87" s="56">
        <f t="shared" si="22"/>
        <v>0</v>
      </c>
      <c r="AU87" s="56" t="str">
        <f t="shared" si="23"/>
        <v xml:space="preserve"> </v>
      </c>
      <c r="AV87" s="56">
        <f t="shared" si="24"/>
        <v>0</v>
      </c>
      <c r="AW87" s="56">
        <f t="shared" si="25"/>
        <v>0</v>
      </c>
      <c r="AX87" s="56" t="str">
        <f t="shared" si="26"/>
        <v xml:space="preserve"> </v>
      </c>
      <c r="AY87" s="56">
        <f t="shared" si="27"/>
        <v>0</v>
      </c>
      <c r="AZ87" s="56">
        <f t="shared" si="34"/>
        <v>0</v>
      </c>
      <c r="BA87" s="56" t="str">
        <f t="shared" si="28"/>
        <v xml:space="preserve"> </v>
      </c>
      <c r="BB87" s="56">
        <f t="shared" si="35"/>
        <v>0</v>
      </c>
      <c r="BC87" s="56">
        <f t="shared" si="29"/>
        <v>0</v>
      </c>
      <c r="BD87" s="56" t="str">
        <f t="shared" si="30"/>
        <v xml:space="preserve"> </v>
      </c>
      <c r="BE87" s="56">
        <f t="shared" si="31"/>
        <v>0</v>
      </c>
      <c r="BF87" s="61">
        <f t="shared" si="32"/>
        <v>0</v>
      </c>
      <c r="BG87" s="62" t="str">
        <f t="shared" si="33"/>
        <v xml:space="preserve"> </v>
      </c>
      <c r="BH87" s="5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</row>
    <row r="88" spans="1:82" ht="15">
      <c r="A88" s="64">
        <v>78</v>
      </c>
      <c r="B88" s="79"/>
      <c r="C88" s="80"/>
      <c r="D88" s="73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98"/>
      <c r="P88" s="73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98"/>
      <c r="AB88" s="73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103"/>
      <c r="AO88" s="187"/>
      <c r="AP88" s="56">
        <f t="shared" si="19"/>
        <v>0</v>
      </c>
      <c r="AQ88" s="56">
        <f t="shared" si="20"/>
        <v>0</v>
      </c>
      <c r="AR88" s="56" t="str">
        <f t="shared" si="1"/>
        <v xml:space="preserve"> </v>
      </c>
      <c r="AS88" s="56">
        <f t="shared" si="21"/>
        <v>0</v>
      </c>
      <c r="AT88" s="56">
        <f t="shared" si="22"/>
        <v>0</v>
      </c>
      <c r="AU88" s="56" t="str">
        <f t="shared" si="23"/>
        <v xml:space="preserve"> </v>
      </c>
      <c r="AV88" s="56">
        <f t="shared" si="24"/>
        <v>0</v>
      </c>
      <c r="AW88" s="56">
        <f t="shared" si="25"/>
        <v>0</v>
      </c>
      <c r="AX88" s="56" t="str">
        <f t="shared" si="26"/>
        <v xml:space="preserve"> </v>
      </c>
      <c r="AY88" s="56">
        <f t="shared" si="27"/>
        <v>0</v>
      </c>
      <c r="AZ88" s="56">
        <f t="shared" si="34"/>
        <v>0</v>
      </c>
      <c r="BA88" s="56" t="str">
        <f t="shared" si="28"/>
        <v xml:space="preserve"> </v>
      </c>
      <c r="BB88" s="56">
        <f t="shared" si="35"/>
        <v>0</v>
      </c>
      <c r="BC88" s="56">
        <f t="shared" si="29"/>
        <v>0</v>
      </c>
      <c r="BD88" s="56" t="str">
        <f t="shared" si="30"/>
        <v xml:space="preserve"> </v>
      </c>
      <c r="BE88" s="56">
        <f t="shared" si="31"/>
        <v>0</v>
      </c>
      <c r="BF88" s="61">
        <f t="shared" si="32"/>
        <v>0</v>
      </c>
      <c r="BG88" s="62" t="str">
        <f t="shared" si="33"/>
        <v xml:space="preserve"> </v>
      </c>
      <c r="BH88" s="5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</row>
    <row r="89" spans="1:82" ht="15">
      <c r="A89" s="64">
        <v>79</v>
      </c>
      <c r="B89" s="79"/>
      <c r="C89" s="80"/>
      <c r="D89" s="73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98"/>
      <c r="P89" s="73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98"/>
      <c r="AB89" s="73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103"/>
      <c r="AO89" s="187"/>
      <c r="AP89" s="56">
        <f t="shared" si="19"/>
        <v>0</v>
      </c>
      <c r="AQ89" s="56">
        <f t="shared" si="20"/>
        <v>0</v>
      </c>
      <c r="AR89" s="56" t="str">
        <f t="shared" si="1"/>
        <v xml:space="preserve"> </v>
      </c>
      <c r="AS89" s="56">
        <f t="shared" si="21"/>
        <v>0</v>
      </c>
      <c r="AT89" s="56">
        <f t="shared" si="22"/>
        <v>0</v>
      </c>
      <c r="AU89" s="56" t="str">
        <f t="shared" si="23"/>
        <v xml:space="preserve"> </v>
      </c>
      <c r="AV89" s="56">
        <f t="shared" si="24"/>
        <v>0</v>
      </c>
      <c r="AW89" s="56">
        <f t="shared" si="25"/>
        <v>0</v>
      </c>
      <c r="AX89" s="56" t="str">
        <f t="shared" si="26"/>
        <v xml:space="preserve"> </v>
      </c>
      <c r="AY89" s="56">
        <f t="shared" si="27"/>
        <v>0</v>
      </c>
      <c r="AZ89" s="56">
        <f t="shared" si="34"/>
        <v>0</v>
      </c>
      <c r="BA89" s="56" t="str">
        <f t="shared" si="28"/>
        <v xml:space="preserve"> </v>
      </c>
      <c r="BB89" s="56">
        <f t="shared" si="35"/>
        <v>0</v>
      </c>
      <c r="BC89" s="56">
        <f t="shared" si="29"/>
        <v>0</v>
      </c>
      <c r="BD89" s="56" t="str">
        <f t="shared" si="30"/>
        <v xml:space="preserve"> </v>
      </c>
      <c r="BE89" s="56">
        <f t="shared" si="31"/>
        <v>0</v>
      </c>
      <c r="BF89" s="61">
        <f t="shared" si="32"/>
        <v>0</v>
      </c>
      <c r="BG89" s="62" t="str">
        <f t="shared" si="33"/>
        <v xml:space="preserve"> </v>
      </c>
      <c r="BH89" s="5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</row>
    <row r="90" spans="1:82" ht="15">
      <c r="A90" s="64">
        <v>80</v>
      </c>
      <c r="B90" s="88"/>
      <c r="C90" s="89"/>
      <c r="D90" s="73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98"/>
      <c r="P90" s="73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98"/>
      <c r="AB90" s="73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103"/>
      <c r="AO90" s="187"/>
      <c r="AP90" s="56">
        <f t="shared" si="19"/>
        <v>0</v>
      </c>
      <c r="AQ90" s="56">
        <f t="shared" si="20"/>
        <v>0</v>
      </c>
      <c r="AR90" s="56" t="str">
        <f t="shared" si="1"/>
        <v xml:space="preserve"> </v>
      </c>
      <c r="AS90" s="56">
        <f t="shared" si="21"/>
        <v>0</v>
      </c>
      <c r="AT90" s="56">
        <f t="shared" si="22"/>
        <v>0</v>
      </c>
      <c r="AU90" s="56" t="str">
        <f t="shared" si="23"/>
        <v xml:space="preserve"> </v>
      </c>
      <c r="AV90" s="56">
        <f t="shared" si="24"/>
        <v>0</v>
      </c>
      <c r="AW90" s="56">
        <f t="shared" si="25"/>
        <v>0</v>
      </c>
      <c r="AX90" s="56" t="str">
        <f t="shared" si="26"/>
        <v xml:space="preserve"> </v>
      </c>
      <c r="AY90" s="56">
        <f t="shared" si="27"/>
        <v>0</v>
      </c>
      <c r="AZ90" s="56">
        <f t="shared" si="34"/>
        <v>0</v>
      </c>
      <c r="BA90" s="56" t="str">
        <f t="shared" si="28"/>
        <v xml:space="preserve"> </v>
      </c>
      <c r="BB90" s="56">
        <f t="shared" si="35"/>
        <v>0</v>
      </c>
      <c r="BC90" s="56">
        <f t="shared" si="29"/>
        <v>0</v>
      </c>
      <c r="BD90" s="56" t="str">
        <f t="shared" si="30"/>
        <v xml:space="preserve"> </v>
      </c>
      <c r="BE90" s="56">
        <f t="shared" si="31"/>
        <v>0</v>
      </c>
      <c r="BF90" s="61">
        <f t="shared" si="32"/>
        <v>0</v>
      </c>
      <c r="BG90" s="62" t="str">
        <f t="shared" si="33"/>
        <v xml:space="preserve"> </v>
      </c>
      <c r="BH90" s="5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</row>
    <row r="91" spans="1:82" ht="15">
      <c r="A91" s="64">
        <v>81</v>
      </c>
      <c r="B91" s="90"/>
      <c r="C91" s="91"/>
      <c r="D91" s="73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98"/>
      <c r="P91" s="73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98"/>
      <c r="AB91" s="73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103"/>
      <c r="AO91" s="187"/>
      <c r="AP91" s="56">
        <f t="shared" si="19"/>
        <v>0</v>
      </c>
      <c r="AQ91" s="56">
        <f t="shared" si="20"/>
        <v>0</v>
      </c>
      <c r="AR91" s="56" t="str">
        <f t="shared" si="1"/>
        <v xml:space="preserve"> </v>
      </c>
      <c r="AS91" s="56">
        <f t="shared" si="21"/>
        <v>0</v>
      </c>
      <c r="AT91" s="56">
        <f t="shared" si="22"/>
        <v>0</v>
      </c>
      <c r="AU91" s="56" t="str">
        <f t="shared" si="23"/>
        <v xml:space="preserve"> </v>
      </c>
      <c r="AV91" s="56">
        <f t="shared" si="24"/>
        <v>0</v>
      </c>
      <c r="AW91" s="56">
        <f t="shared" si="25"/>
        <v>0</v>
      </c>
      <c r="AX91" s="56" t="str">
        <f t="shared" si="26"/>
        <v xml:space="preserve"> </v>
      </c>
      <c r="AY91" s="56">
        <f t="shared" si="27"/>
        <v>0</v>
      </c>
      <c r="AZ91" s="56">
        <f t="shared" si="34"/>
        <v>0</v>
      </c>
      <c r="BA91" s="56" t="str">
        <f t="shared" si="28"/>
        <v xml:space="preserve"> </v>
      </c>
      <c r="BB91" s="56">
        <f t="shared" si="35"/>
        <v>0</v>
      </c>
      <c r="BC91" s="56">
        <f t="shared" si="29"/>
        <v>0</v>
      </c>
      <c r="BD91" s="56" t="str">
        <f t="shared" si="30"/>
        <v xml:space="preserve"> </v>
      </c>
      <c r="BE91" s="56">
        <f t="shared" si="31"/>
        <v>0</v>
      </c>
      <c r="BF91" s="61">
        <f t="shared" si="32"/>
        <v>0</v>
      </c>
      <c r="BG91" s="62" t="str">
        <f t="shared" si="33"/>
        <v xml:space="preserve"> </v>
      </c>
      <c r="BH91" s="5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</row>
    <row r="92" spans="1:82" ht="10.5">
      <c r="A92" s="92">
        <v>82</v>
      </c>
      <c r="B92" s="93"/>
      <c r="C92" s="94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98"/>
      <c r="P92" s="73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98"/>
      <c r="AB92" s="73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103"/>
      <c r="AO92" s="187"/>
      <c r="AP92" s="56">
        <f t="shared" si="19"/>
        <v>0</v>
      </c>
      <c r="AQ92" s="56">
        <f t="shared" si="20"/>
        <v>0</v>
      </c>
      <c r="AR92" s="56" t="str">
        <f t="shared" si="1"/>
        <v xml:space="preserve"> </v>
      </c>
      <c r="AS92" s="56">
        <f t="shared" si="21"/>
        <v>0</v>
      </c>
      <c r="AT92" s="56">
        <f t="shared" si="22"/>
        <v>0</v>
      </c>
      <c r="AU92" s="56" t="str">
        <f t="shared" si="23"/>
        <v xml:space="preserve"> </v>
      </c>
      <c r="AV92" s="56">
        <f t="shared" si="24"/>
        <v>0</v>
      </c>
      <c r="AW92" s="56">
        <f t="shared" si="25"/>
        <v>0</v>
      </c>
      <c r="AX92" s="56" t="str">
        <f t="shared" si="26"/>
        <v xml:space="preserve"> </v>
      </c>
      <c r="AY92" s="56">
        <f t="shared" si="27"/>
        <v>0</v>
      </c>
      <c r="AZ92" s="56">
        <f t="shared" si="34"/>
        <v>0</v>
      </c>
      <c r="BA92" s="56" t="str">
        <f t="shared" si="28"/>
        <v xml:space="preserve"> </v>
      </c>
      <c r="BB92" s="56">
        <f t="shared" si="35"/>
        <v>0</v>
      </c>
      <c r="BC92" s="56">
        <f t="shared" si="29"/>
        <v>0</v>
      </c>
      <c r="BD92" s="56" t="str">
        <f t="shared" si="30"/>
        <v xml:space="preserve"> </v>
      </c>
      <c r="BE92" s="56">
        <f t="shared" si="31"/>
        <v>0</v>
      </c>
      <c r="BF92" s="61">
        <f t="shared" si="32"/>
        <v>0</v>
      </c>
      <c r="BG92" s="62" t="str">
        <f t="shared" si="33"/>
        <v xml:space="preserve"> </v>
      </c>
      <c r="BH92" s="5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</row>
    <row r="93" spans="1:82" ht="10.5">
      <c r="A93" s="17">
        <v>83</v>
      </c>
      <c r="B93" s="93"/>
      <c r="C93" s="95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98"/>
      <c r="P93" s="73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98"/>
      <c r="AB93" s="73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103"/>
      <c r="AO93" s="187"/>
      <c r="AP93" s="56">
        <f t="shared" si="19"/>
        <v>0</v>
      </c>
      <c r="AQ93" s="56">
        <f t="shared" si="20"/>
        <v>0</v>
      </c>
      <c r="AR93" s="56" t="str">
        <f t="shared" si="1"/>
        <v xml:space="preserve"> </v>
      </c>
      <c r="AS93" s="56">
        <f t="shared" si="21"/>
        <v>0</v>
      </c>
      <c r="AT93" s="56">
        <f t="shared" si="22"/>
        <v>0</v>
      </c>
      <c r="AU93" s="56" t="str">
        <f t="shared" si="23"/>
        <v xml:space="preserve"> </v>
      </c>
      <c r="AV93" s="56">
        <f t="shared" si="24"/>
        <v>0</v>
      </c>
      <c r="AW93" s="56">
        <f t="shared" si="25"/>
        <v>0</v>
      </c>
      <c r="AX93" s="56" t="str">
        <f t="shared" si="26"/>
        <v xml:space="preserve"> </v>
      </c>
      <c r="AY93" s="56">
        <f t="shared" si="27"/>
        <v>0</v>
      </c>
      <c r="AZ93" s="56">
        <f t="shared" si="34"/>
        <v>0</v>
      </c>
      <c r="BA93" s="56" t="str">
        <f t="shared" si="28"/>
        <v xml:space="preserve"> </v>
      </c>
      <c r="BB93" s="56">
        <f t="shared" si="35"/>
        <v>0</v>
      </c>
      <c r="BC93" s="56">
        <f t="shared" si="29"/>
        <v>0</v>
      </c>
      <c r="BD93" s="56" t="str">
        <f t="shared" si="30"/>
        <v xml:space="preserve"> </v>
      </c>
      <c r="BE93" s="56">
        <f t="shared" si="31"/>
        <v>0</v>
      </c>
      <c r="BF93" s="61">
        <f t="shared" si="32"/>
        <v>0</v>
      </c>
      <c r="BG93" s="62" t="str">
        <f t="shared" si="33"/>
        <v xml:space="preserve"> </v>
      </c>
      <c r="BH93" s="5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</row>
    <row r="94" spans="1:82" ht="10.5">
      <c r="A94" s="13">
        <v>84</v>
      </c>
      <c r="B94" s="96"/>
      <c r="C94" s="9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98"/>
      <c r="P94" s="73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98"/>
      <c r="AB94" s="73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103"/>
      <c r="AO94" s="187"/>
      <c r="AP94" s="56">
        <f t="shared" si="19"/>
        <v>0</v>
      </c>
      <c r="AQ94" s="56">
        <f t="shared" si="20"/>
        <v>0</v>
      </c>
      <c r="AR94" s="56" t="str">
        <f t="shared" si="1"/>
        <v xml:space="preserve"> </v>
      </c>
      <c r="AS94" s="56">
        <f t="shared" si="21"/>
        <v>0</v>
      </c>
      <c r="AT94" s="56">
        <f t="shared" si="22"/>
        <v>0</v>
      </c>
      <c r="AU94" s="56" t="str">
        <f t="shared" si="23"/>
        <v xml:space="preserve"> </v>
      </c>
      <c r="AV94" s="56">
        <f t="shared" si="24"/>
        <v>0</v>
      </c>
      <c r="AW94" s="56">
        <f t="shared" si="25"/>
        <v>0</v>
      </c>
      <c r="AX94" s="56" t="str">
        <f t="shared" si="26"/>
        <v xml:space="preserve"> </v>
      </c>
      <c r="AY94" s="56">
        <f t="shared" si="27"/>
        <v>0</v>
      </c>
      <c r="AZ94" s="56">
        <f t="shared" si="34"/>
        <v>0</v>
      </c>
      <c r="BA94" s="56" t="str">
        <f t="shared" si="28"/>
        <v xml:space="preserve"> </v>
      </c>
      <c r="BB94" s="56">
        <f t="shared" si="35"/>
        <v>0</v>
      </c>
      <c r="BC94" s="56">
        <f t="shared" si="29"/>
        <v>0</v>
      </c>
      <c r="BD94" s="56" t="str">
        <f t="shared" si="30"/>
        <v xml:space="preserve"> </v>
      </c>
      <c r="BE94" s="56">
        <f t="shared" si="31"/>
        <v>0</v>
      </c>
      <c r="BF94" s="61">
        <f t="shared" si="32"/>
        <v>0</v>
      </c>
      <c r="BG94" s="62" t="str">
        <f t="shared" si="33"/>
        <v xml:space="preserve"> </v>
      </c>
      <c r="BH94" s="5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</row>
    <row r="95" spans="1:82" ht="10.5">
      <c r="A95" s="17">
        <v>85</v>
      </c>
      <c r="B95" s="93"/>
      <c r="C95" s="95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98"/>
      <c r="P95" s="73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98"/>
      <c r="AB95" s="73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103"/>
      <c r="AO95" s="187"/>
      <c r="AP95" s="56">
        <f t="shared" si="19"/>
        <v>0</v>
      </c>
      <c r="AQ95" s="56">
        <f t="shared" si="20"/>
        <v>0</v>
      </c>
      <c r="AR95" s="56" t="str">
        <f t="shared" si="1"/>
        <v xml:space="preserve"> </v>
      </c>
      <c r="AS95" s="56">
        <f t="shared" si="21"/>
        <v>0</v>
      </c>
      <c r="AT95" s="56">
        <f t="shared" si="22"/>
        <v>0</v>
      </c>
      <c r="AU95" s="56" t="str">
        <f t="shared" si="23"/>
        <v xml:space="preserve"> </v>
      </c>
      <c r="AV95" s="56">
        <f t="shared" si="24"/>
        <v>0</v>
      </c>
      <c r="AW95" s="56">
        <f t="shared" si="25"/>
        <v>0</v>
      </c>
      <c r="AX95" s="56" t="str">
        <f t="shared" si="26"/>
        <v xml:space="preserve"> </v>
      </c>
      <c r="AY95" s="56">
        <f t="shared" si="27"/>
        <v>0</v>
      </c>
      <c r="AZ95" s="56">
        <f t="shared" si="34"/>
        <v>0</v>
      </c>
      <c r="BA95" s="56" t="str">
        <f t="shared" si="28"/>
        <v xml:space="preserve"> </v>
      </c>
      <c r="BB95" s="56">
        <f t="shared" si="35"/>
        <v>0</v>
      </c>
      <c r="BC95" s="56">
        <f t="shared" si="29"/>
        <v>0</v>
      </c>
      <c r="BD95" s="56" t="str">
        <f t="shared" si="30"/>
        <v xml:space="preserve"> </v>
      </c>
      <c r="BE95" s="56">
        <f t="shared" si="31"/>
        <v>0</v>
      </c>
      <c r="BF95" s="61">
        <f t="shared" si="32"/>
        <v>0</v>
      </c>
      <c r="BG95" s="62" t="str">
        <f t="shared" si="33"/>
        <v xml:space="preserve"> </v>
      </c>
      <c r="BH95" s="5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</row>
    <row r="96" spans="1:82" ht="10.5">
      <c r="A96" s="17">
        <v>86</v>
      </c>
      <c r="B96" s="93"/>
      <c r="C96" s="95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98"/>
      <c r="P96" s="73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98"/>
      <c r="AB96" s="73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103"/>
      <c r="AO96" s="187"/>
      <c r="AP96" s="56">
        <f t="shared" si="19"/>
        <v>0</v>
      </c>
      <c r="AQ96" s="56">
        <f t="shared" si="20"/>
        <v>0</v>
      </c>
      <c r="AR96" s="56" t="str">
        <f t="shared" si="1"/>
        <v xml:space="preserve"> </v>
      </c>
      <c r="AS96" s="56">
        <f t="shared" si="21"/>
        <v>0</v>
      </c>
      <c r="AT96" s="56">
        <f t="shared" si="22"/>
        <v>0</v>
      </c>
      <c r="AU96" s="56" t="str">
        <f t="shared" si="23"/>
        <v xml:space="preserve"> </v>
      </c>
      <c r="AV96" s="56">
        <f t="shared" si="24"/>
        <v>0</v>
      </c>
      <c r="AW96" s="56">
        <f t="shared" si="25"/>
        <v>0</v>
      </c>
      <c r="AX96" s="56" t="str">
        <f t="shared" si="26"/>
        <v xml:space="preserve"> </v>
      </c>
      <c r="AY96" s="56">
        <f t="shared" si="27"/>
        <v>0</v>
      </c>
      <c r="AZ96" s="56">
        <f t="shared" si="34"/>
        <v>0</v>
      </c>
      <c r="BA96" s="56" t="str">
        <f t="shared" si="28"/>
        <v xml:space="preserve"> </v>
      </c>
      <c r="BB96" s="56">
        <f t="shared" si="35"/>
        <v>0</v>
      </c>
      <c r="BC96" s="56">
        <f t="shared" si="29"/>
        <v>0</v>
      </c>
      <c r="BD96" s="56" t="str">
        <f t="shared" si="30"/>
        <v xml:space="preserve"> </v>
      </c>
      <c r="BE96" s="56">
        <f t="shared" si="31"/>
        <v>0</v>
      </c>
      <c r="BF96" s="61">
        <f t="shared" si="32"/>
        <v>0</v>
      </c>
      <c r="BG96" s="62" t="str">
        <f t="shared" si="33"/>
        <v xml:space="preserve"> </v>
      </c>
      <c r="BH96" s="5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</row>
    <row r="97" spans="1:82" ht="10.5">
      <c r="A97" s="13">
        <v>87</v>
      </c>
      <c r="B97" s="93"/>
      <c r="C97" s="95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98"/>
      <c r="P97" s="73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98"/>
      <c r="AB97" s="73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103"/>
      <c r="AO97" s="187"/>
      <c r="AP97" s="56">
        <f t="shared" si="19"/>
        <v>0</v>
      </c>
      <c r="AQ97" s="56">
        <f t="shared" si="20"/>
        <v>0</v>
      </c>
      <c r="AR97" s="56" t="str">
        <f t="shared" si="1"/>
        <v xml:space="preserve"> </v>
      </c>
      <c r="AS97" s="56">
        <f t="shared" si="21"/>
        <v>0</v>
      </c>
      <c r="AT97" s="56">
        <f t="shared" si="22"/>
        <v>0</v>
      </c>
      <c r="AU97" s="56" t="str">
        <f t="shared" si="23"/>
        <v xml:space="preserve"> </v>
      </c>
      <c r="AV97" s="56">
        <f t="shared" si="24"/>
        <v>0</v>
      </c>
      <c r="AW97" s="56">
        <f t="shared" si="25"/>
        <v>0</v>
      </c>
      <c r="AX97" s="56" t="str">
        <f t="shared" si="26"/>
        <v xml:space="preserve"> </v>
      </c>
      <c r="AY97" s="56">
        <f t="shared" si="27"/>
        <v>0</v>
      </c>
      <c r="AZ97" s="56">
        <f t="shared" si="34"/>
        <v>0</v>
      </c>
      <c r="BA97" s="56" t="str">
        <f t="shared" si="28"/>
        <v xml:space="preserve"> </v>
      </c>
      <c r="BB97" s="56">
        <f t="shared" si="35"/>
        <v>0</v>
      </c>
      <c r="BC97" s="56">
        <f t="shared" si="29"/>
        <v>0</v>
      </c>
      <c r="BD97" s="56" t="str">
        <f t="shared" si="30"/>
        <v xml:space="preserve"> </v>
      </c>
      <c r="BE97" s="56">
        <f t="shared" si="31"/>
        <v>0</v>
      </c>
      <c r="BF97" s="61">
        <f t="shared" si="32"/>
        <v>0</v>
      </c>
      <c r="BG97" s="62" t="str">
        <f t="shared" si="33"/>
        <v xml:space="preserve"> </v>
      </c>
      <c r="BH97" s="5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</row>
    <row r="98" spans="1:82" ht="10.5">
      <c r="A98" s="17">
        <v>88</v>
      </c>
      <c r="B98" s="93"/>
      <c r="C98" s="95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98"/>
      <c r="P98" s="73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98"/>
      <c r="AB98" s="73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103"/>
      <c r="AO98" s="187"/>
      <c r="AP98" s="56">
        <f t="shared" si="19"/>
        <v>0</v>
      </c>
      <c r="AQ98" s="56">
        <f t="shared" si="20"/>
        <v>0</v>
      </c>
      <c r="AR98" s="56" t="str">
        <f t="shared" si="1"/>
        <v xml:space="preserve"> </v>
      </c>
      <c r="AS98" s="56">
        <f t="shared" si="21"/>
        <v>0</v>
      </c>
      <c r="AT98" s="56">
        <f t="shared" si="22"/>
        <v>0</v>
      </c>
      <c r="AU98" s="56" t="str">
        <f t="shared" si="23"/>
        <v xml:space="preserve"> </v>
      </c>
      <c r="AV98" s="56">
        <f t="shared" si="24"/>
        <v>0</v>
      </c>
      <c r="AW98" s="56">
        <f t="shared" si="25"/>
        <v>0</v>
      </c>
      <c r="AX98" s="56" t="str">
        <f t="shared" si="26"/>
        <v xml:space="preserve"> </v>
      </c>
      <c r="AY98" s="56">
        <f t="shared" si="27"/>
        <v>0</v>
      </c>
      <c r="AZ98" s="56">
        <f t="shared" si="34"/>
        <v>0</v>
      </c>
      <c r="BA98" s="56" t="str">
        <f t="shared" si="28"/>
        <v xml:space="preserve"> </v>
      </c>
      <c r="BB98" s="56">
        <f t="shared" si="35"/>
        <v>0</v>
      </c>
      <c r="BC98" s="56">
        <f t="shared" si="29"/>
        <v>0</v>
      </c>
      <c r="BD98" s="56" t="str">
        <f t="shared" si="30"/>
        <v xml:space="preserve"> </v>
      </c>
      <c r="BE98" s="56">
        <f t="shared" si="31"/>
        <v>0</v>
      </c>
      <c r="BF98" s="61">
        <f t="shared" si="32"/>
        <v>0</v>
      </c>
      <c r="BG98" s="62" t="str">
        <f t="shared" si="33"/>
        <v xml:space="preserve"> </v>
      </c>
      <c r="BH98" s="5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</row>
    <row r="99" spans="1:82" ht="10.5">
      <c r="A99" s="17">
        <v>89</v>
      </c>
      <c r="B99" s="93"/>
      <c r="C99" s="95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98"/>
      <c r="P99" s="73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98"/>
      <c r="AB99" s="73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103"/>
      <c r="AO99" s="187"/>
      <c r="AP99" s="56">
        <f t="shared" si="19"/>
        <v>0</v>
      </c>
      <c r="AQ99" s="56">
        <f t="shared" si="20"/>
        <v>0</v>
      </c>
      <c r="AR99" s="56" t="str">
        <f t="shared" si="1"/>
        <v xml:space="preserve"> </v>
      </c>
      <c r="AS99" s="56">
        <f t="shared" si="21"/>
        <v>0</v>
      </c>
      <c r="AT99" s="56">
        <f t="shared" si="22"/>
        <v>0</v>
      </c>
      <c r="AU99" s="56" t="str">
        <f t="shared" si="23"/>
        <v xml:space="preserve"> </v>
      </c>
      <c r="AV99" s="56">
        <f t="shared" si="24"/>
        <v>0</v>
      </c>
      <c r="AW99" s="56">
        <f t="shared" si="25"/>
        <v>0</v>
      </c>
      <c r="AX99" s="56" t="str">
        <f t="shared" si="26"/>
        <v xml:space="preserve"> </v>
      </c>
      <c r="AY99" s="56">
        <f t="shared" si="27"/>
        <v>0</v>
      </c>
      <c r="AZ99" s="56">
        <f t="shared" si="34"/>
        <v>0</v>
      </c>
      <c r="BA99" s="56" t="str">
        <f t="shared" si="28"/>
        <v xml:space="preserve"> </v>
      </c>
      <c r="BB99" s="56">
        <f t="shared" si="35"/>
        <v>0</v>
      </c>
      <c r="BC99" s="56">
        <f t="shared" si="29"/>
        <v>0</v>
      </c>
      <c r="BD99" s="56" t="str">
        <f t="shared" si="30"/>
        <v xml:space="preserve"> </v>
      </c>
      <c r="BE99" s="56">
        <f t="shared" si="31"/>
        <v>0</v>
      </c>
      <c r="BF99" s="61">
        <f t="shared" si="32"/>
        <v>0</v>
      </c>
      <c r="BG99" s="62" t="str">
        <f t="shared" si="33"/>
        <v xml:space="preserve"> </v>
      </c>
      <c r="BH99" s="5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</row>
    <row r="100" spans="1:82" ht="10.5">
      <c r="A100" s="13">
        <v>90</v>
      </c>
      <c r="B100" s="93"/>
      <c r="C100" s="95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98"/>
      <c r="P100" s="73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98"/>
      <c r="AB100" s="73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103"/>
      <c r="AO100" s="187"/>
      <c r="AP100" s="56">
        <f t="shared" si="19"/>
        <v>0</v>
      </c>
      <c r="AQ100" s="56">
        <f t="shared" si="20"/>
        <v>0</v>
      </c>
      <c r="AR100" s="56" t="str">
        <f t="shared" si="1"/>
        <v xml:space="preserve"> </v>
      </c>
      <c r="AS100" s="56">
        <f t="shared" si="21"/>
        <v>0</v>
      </c>
      <c r="AT100" s="56">
        <f t="shared" si="22"/>
        <v>0</v>
      </c>
      <c r="AU100" s="56" t="str">
        <f t="shared" si="23"/>
        <v xml:space="preserve"> </v>
      </c>
      <c r="AV100" s="56">
        <f t="shared" si="24"/>
        <v>0</v>
      </c>
      <c r="AW100" s="56">
        <f t="shared" si="25"/>
        <v>0</v>
      </c>
      <c r="AX100" s="56" t="str">
        <f t="shared" si="26"/>
        <v xml:space="preserve"> </v>
      </c>
      <c r="AY100" s="56">
        <f t="shared" si="27"/>
        <v>0</v>
      </c>
      <c r="AZ100" s="56">
        <f t="shared" si="34"/>
        <v>0</v>
      </c>
      <c r="BA100" s="56" t="str">
        <f t="shared" si="28"/>
        <v xml:space="preserve"> </v>
      </c>
      <c r="BB100" s="56">
        <f t="shared" si="35"/>
        <v>0</v>
      </c>
      <c r="BC100" s="56">
        <f t="shared" si="29"/>
        <v>0</v>
      </c>
      <c r="BD100" s="56" t="str">
        <f t="shared" si="30"/>
        <v xml:space="preserve"> </v>
      </c>
      <c r="BE100" s="56">
        <f t="shared" si="31"/>
        <v>0</v>
      </c>
      <c r="BF100" s="61">
        <f t="shared" si="32"/>
        <v>0</v>
      </c>
      <c r="BG100" s="62" t="str">
        <f t="shared" si="33"/>
        <v xml:space="preserve"> </v>
      </c>
      <c r="BH100" s="5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</row>
    <row r="101" spans="1:82" ht="10.5">
      <c r="A101" s="17">
        <v>91</v>
      </c>
      <c r="B101" s="96"/>
      <c r="C101" s="9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98"/>
      <c r="P101" s="73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98"/>
      <c r="AB101" s="73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103"/>
      <c r="AO101" s="13"/>
      <c r="AP101" s="56">
        <f t="shared" si="19"/>
        <v>0</v>
      </c>
      <c r="AQ101" s="56">
        <f t="shared" si="20"/>
        <v>0</v>
      </c>
      <c r="AR101" s="56" t="str">
        <f t="shared" si="1"/>
        <v xml:space="preserve"> </v>
      </c>
      <c r="AS101" s="56">
        <f t="shared" si="21"/>
        <v>0</v>
      </c>
      <c r="AT101" s="56">
        <f t="shared" si="22"/>
        <v>0</v>
      </c>
      <c r="AU101" s="56" t="str">
        <f t="shared" si="23"/>
        <v xml:space="preserve"> </v>
      </c>
      <c r="AV101" s="56">
        <f t="shared" si="24"/>
        <v>0</v>
      </c>
      <c r="AW101" s="56">
        <f t="shared" si="25"/>
        <v>0</v>
      </c>
      <c r="AX101" s="56" t="str">
        <f t="shared" si="26"/>
        <v xml:space="preserve"> </v>
      </c>
      <c r="AY101" s="56">
        <f t="shared" si="27"/>
        <v>0</v>
      </c>
      <c r="AZ101" s="56">
        <f t="shared" si="34"/>
        <v>0</v>
      </c>
      <c r="BA101" s="56" t="str">
        <f t="shared" si="28"/>
        <v xml:space="preserve"> </v>
      </c>
      <c r="BB101" s="56">
        <f t="shared" si="35"/>
        <v>0</v>
      </c>
      <c r="BC101" s="56">
        <f t="shared" si="29"/>
        <v>0</v>
      </c>
      <c r="BD101" s="56" t="str">
        <f t="shared" si="30"/>
        <v xml:space="preserve"> </v>
      </c>
      <c r="BE101" s="56">
        <f t="shared" si="31"/>
        <v>0</v>
      </c>
      <c r="BF101" s="61">
        <f t="shared" si="32"/>
        <v>0</v>
      </c>
      <c r="BG101" s="62" t="str">
        <f t="shared" si="33"/>
        <v xml:space="preserve"> </v>
      </c>
      <c r="BH101" s="5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</row>
    <row r="102" spans="1:82" ht="10.5">
      <c r="A102" s="17">
        <v>92</v>
      </c>
      <c r="B102" s="93"/>
      <c r="C102" s="95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98"/>
      <c r="P102" s="73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98"/>
      <c r="AB102" s="73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103"/>
      <c r="AO102" s="13"/>
      <c r="AP102" s="56">
        <f t="shared" si="19"/>
        <v>0</v>
      </c>
      <c r="AQ102" s="56">
        <f t="shared" si="20"/>
        <v>0</v>
      </c>
      <c r="AR102" s="56" t="str">
        <f t="shared" si="1"/>
        <v xml:space="preserve"> </v>
      </c>
      <c r="AS102" s="56">
        <f t="shared" si="21"/>
        <v>0</v>
      </c>
      <c r="AT102" s="56">
        <f t="shared" si="22"/>
        <v>0</v>
      </c>
      <c r="AU102" s="56" t="str">
        <f t="shared" si="23"/>
        <v xml:space="preserve"> </v>
      </c>
      <c r="AV102" s="56">
        <f t="shared" si="24"/>
        <v>0</v>
      </c>
      <c r="AW102" s="56">
        <f t="shared" si="25"/>
        <v>0</v>
      </c>
      <c r="AX102" s="56" t="str">
        <f t="shared" si="26"/>
        <v xml:space="preserve"> </v>
      </c>
      <c r="AY102" s="56">
        <f t="shared" si="27"/>
        <v>0</v>
      </c>
      <c r="AZ102" s="56">
        <f t="shared" si="34"/>
        <v>0</v>
      </c>
      <c r="BA102" s="56" t="str">
        <f t="shared" si="28"/>
        <v xml:space="preserve"> </v>
      </c>
      <c r="BB102" s="56">
        <f t="shared" si="35"/>
        <v>0</v>
      </c>
      <c r="BC102" s="56">
        <f t="shared" si="29"/>
        <v>0</v>
      </c>
      <c r="BD102" s="56" t="str">
        <f t="shared" si="30"/>
        <v xml:space="preserve"> </v>
      </c>
      <c r="BE102" s="56">
        <f t="shared" si="31"/>
        <v>0</v>
      </c>
      <c r="BF102" s="61">
        <f t="shared" si="32"/>
        <v>0</v>
      </c>
      <c r="BG102" s="62" t="str">
        <f t="shared" si="33"/>
        <v xml:space="preserve"> </v>
      </c>
      <c r="BH102" s="5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</row>
    <row r="103" spans="1:82" ht="10.5">
      <c r="A103" s="13">
        <v>93</v>
      </c>
      <c r="B103" s="93"/>
      <c r="C103" s="95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98"/>
      <c r="P103" s="73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98"/>
      <c r="AB103" s="73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103"/>
      <c r="AO103" s="13"/>
      <c r="AP103" s="56">
        <f t="shared" si="19"/>
        <v>0</v>
      </c>
      <c r="AQ103" s="56">
        <f t="shared" si="20"/>
        <v>0</v>
      </c>
      <c r="AR103" s="56" t="str">
        <f t="shared" si="1"/>
        <v xml:space="preserve"> </v>
      </c>
      <c r="AS103" s="56">
        <f t="shared" si="21"/>
        <v>0</v>
      </c>
      <c r="AT103" s="56">
        <f t="shared" si="22"/>
        <v>0</v>
      </c>
      <c r="AU103" s="56" t="str">
        <f t="shared" si="23"/>
        <v xml:space="preserve"> </v>
      </c>
      <c r="AV103" s="56">
        <f t="shared" si="24"/>
        <v>0</v>
      </c>
      <c r="AW103" s="56">
        <f t="shared" si="25"/>
        <v>0</v>
      </c>
      <c r="AX103" s="56" t="str">
        <f t="shared" si="26"/>
        <v xml:space="preserve"> </v>
      </c>
      <c r="AY103" s="56">
        <f t="shared" si="27"/>
        <v>0</v>
      </c>
      <c r="AZ103" s="56">
        <f t="shared" si="34"/>
        <v>0</v>
      </c>
      <c r="BA103" s="56" t="str">
        <f t="shared" si="28"/>
        <v xml:space="preserve"> </v>
      </c>
      <c r="BB103" s="56">
        <f t="shared" si="35"/>
        <v>0</v>
      </c>
      <c r="BC103" s="56">
        <f t="shared" si="29"/>
        <v>0</v>
      </c>
      <c r="BD103" s="56" t="str">
        <f t="shared" si="30"/>
        <v xml:space="preserve"> </v>
      </c>
      <c r="BE103" s="56">
        <f t="shared" si="31"/>
        <v>0</v>
      </c>
      <c r="BF103" s="61">
        <f t="shared" si="32"/>
        <v>0</v>
      </c>
      <c r="BG103" s="62" t="str">
        <f t="shared" si="33"/>
        <v xml:space="preserve"> </v>
      </c>
      <c r="BH103" s="5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</row>
    <row r="104" spans="1:82" ht="10.5">
      <c r="A104" s="17">
        <v>94</v>
      </c>
      <c r="B104" s="93"/>
      <c r="C104" s="95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98"/>
      <c r="P104" s="73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98"/>
      <c r="AB104" s="73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103"/>
      <c r="AO104" s="13"/>
      <c r="AP104" s="56">
        <f t="shared" si="19"/>
        <v>0</v>
      </c>
      <c r="AQ104" s="56">
        <f t="shared" si="20"/>
        <v>0</v>
      </c>
      <c r="AR104" s="56" t="str">
        <f t="shared" si="1"/>
        <v xml:space="preserve"> </v>
      </c>
      <c r="AS104" s="56">
        <f t="shared" si="21"/>
        <v>0</v>
      </c>
      <c r="AT104" s="56">
        <f t="shared" si="22"/>
        <v>0</v>
      </c>
      <c r="AU104" s="56" t="str">
        <f t="shared" si="23"/>
        <v xml:space="preserve"> </v>
      </c>
      <c r="AV104" s="56">
        <f t="shared" si="24"/>
        <v>0</v>
      </c>
      <c r="AW104" s="56">
        <f t="shared" si="25"/>
        <v>0</v>
      </c>
      <c r="AX104" s="56" t="str">
        <f t="shared" si="26"/>
        <v xml:space="preserve"> </v>
      </c>
      <c r="AY104" s="56">
        <f t="shared" si="27"/>
        <v>0</v>
      </c>
      <c r="AZ104" s="56">
        <f t="shared" si="34"/>
        <v>0</v>
      </c>
      <c r="BA104" s="56" t="str">
        <f t="shared" si="28"/>
        <v xml:space="preserve"> </v>
      </c>
      <c r="BB104" s="56">
        <f t="shared" si="35"/>
        <v>0</v>
      </c>
      <c r="BC104" s="56">
        <f t="shared" si="29"/>
        <v>0</v>
      </c>
      <c r="BD104" s="56" t="str">
        <f t="shared" si="30"/>
        <v xml:space="preserve"> </v>
      </c>
      <c r="BE104" s="56">
        <f t="shared" si="31"/>
        <v>0</v>
      </c>
      <c r="BF104" s="61">
        <f t="shared" si="32"/>
        <v>0</v>
      </c>
      <c r="BG104" s="62" t="str">
        <f t="shared" si="33"/>
        <v xml:space="preserve"> </v>
      </c>
      <c r="BH104" s="5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</row>
    <row r="105" spans="1:82" ht="10.5">
      <c r="A105" s="17">
        <v>95</v>
      </c>
      <c r="B105" s="93"/>
      <c r="C105" s="95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98"/>
      <c r="P105" s="73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98"/>
      <c r="AB105" s="73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103"/>
      <c r="AO105" s="13"/>
      <c r="AP105" s="56">
        <f t="shared" si="19"/>
        <v>0</v>
      </c>
      <c r="AQ105" s="56">
        <f t="shared" si="20"/>
        <v>0</v>
      </c>
      <c r="AR105" s="56" t="str">
        <f t="shared" si="1"/>
        <v xml:space="preserve"> </v>
      </c>
      <c r="AS105" s="56">
        <f t="shared" si="21"/>
        <v>0</v>
      </c>
      <c r="AT105" s="56">
        <f t="shared" si="22"/>
        <v>0</v>
      </c>
      <c r="AU105" s="56" t="str">
        <f t="shared" si="23"/>
        <v xml:space="preserve"> </v>
      </c>
      <c r="AV105" s="56">
        <f t="shared" si="24"/>
        <v>0</v>
      </c>
      <c r="AW105" s="56">
        <f t="shared" si="25"/>
        <v>0</v>
      </c>
      <c r="AX105" s="56" t="str">
        <f t="shared" si="26"/>
        <v xml:space="preserve"> </v>
      </c>
      <c r="AY105" s="56">
        <f t="shared" si="27"/>
        <v>0</v>
      </c>
      <c r="AZ105" s="56">
        <f t="shared" si="34"/>
        <v>0</v>
      </c>
      <c r="BA105" s="56" t="str">
        <f t="shared" si="28"/>
        <v xml:space="preserve"> </v>
      </c>
      <c r="BB105" s="56">
        <f t="shared" si="35"/>
        <v>0</v>
      </c>
      <c r="BC105" s="56">
        <f t="shared" si="29"/>
        <v>0</v>
      </c>
      <c r="BD105" s="56" t="str">
        <f t="shared" si="30"/>
        <v xml:space="preserve"> </v>
      </c>
      <c r="BE105" s="56">
        <f t="shared" si="31"/>
        <v>0</v>
      </c>
      <c r="BF105" s="61">
        <f t="shared" si="32"/>
        <v>0</v>
      </c>
      <c r="BG105" s="62" t="str">
        <f t="shared" si="33"/>
        <v xml:space="preserve"> </v>
      </c>
      <c r="BH105" s="5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</row>
    <row r="106" spans="1:82" ht="10.5">
      <c r="A106" s="13">
        <v>96</v>
      </c>
      <c r="B106" s="93"/>
      <c r="C106" s="95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98"/>
      <c r="P106" s="73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98"/>
      <c r="AB106" s="73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103"/>
      <c r="AO106" s="13"/>
      <c r="AP106" s="56">
        <f t="shared" si="19"/>
        <v>0</v>
      </c>
      <c r="AQ106" s="56">
        <f t="shared" si="20"/>
        <v>0</v>
      </c>
      <c r="AR106" s="56" t="str">
        <f t="shared" si="1"/>
        <v xml:space="preserve"> </v>
      </c>
      <c r="AS106" s="56">
        <f t="shared" si="21"/>
        <v>0</v>
      </c>
      <c r="AT106" s="56">
        <f t="shared" si="22"/>
        <v>0</v>
      </c>
      <c r="AU106" s="56" t="str">
        <f t="shared" si="23"/>
        <v xml:space="preserve"> </v>
      </c>
      <c r="AV106" s="56">
        <f t="shared" si="24"/>
        <v>0</v>
      </c>
      <c r="AW106" s="56">
        <f t="shared" si="25"/>
        <v>0</v>
      </c>
      <c r="AX106" s="56" t="str">
        <f t="shared" si="26"/>
        <v xml:space="preserve"> </v>
      </c>
      <c r="AY106" s="56">
        <f t="shared" si="27"/>
        <v>0</v>
      </c>
      <c r="AZ106" s="56">
        <f t="shared" si="34"/>
        <v>0</v>
      </c>
      <c r="BA106" s="56" t="str">
        <f t="shared" si="28"/>
        <v xml:space="preserve"> </v>
      </c>
      <c r="BB106" s="56">
        <f t="shared" si="35"/>
        <v>0</v>
      </c>
      <c r="BC106" s="56">
        <f t="shared" si="29"/>
        <v>0</v>
      </c>
      <c r="BD106" s="56" t="str">
        <f t="shared" si="30"/>
        <v xml:space="preserve"> </v>
      </c>
      <c r="BE106" s="56">
        <f t="shared" si="31"/>
        <v>0</v>
      </c>
      <c r="BF106" s="61">
        <f t="shared" si="32"/>
        <v>0</v>
      </c>
      <c r="BG106" s="62" t="str">
        <f t="shared" si="33"/>
        <v xml:space="preserve"> </v>
      </c>
      <c r="BH106" s="5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</row>
    <row r="107" spans="1:82" ht="10.5">
      <c r="A107" s="17">
        <v>97</v>
      </c>
      <c r="B107" s="93"/>
      <c r="C107" s="95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98"/>
      <c r="P107" s="73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98"/>
      <c r="AB107" s="73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103"/>
      <c r="AO107" s="13"/>
      <c r="AP107" s="56">
        <f t="shared" si="19"/>
        <v>0</v>
      </c>
      <c r="AQ107" s="56">
        <f t="shared" si="20"/>
        <v>0</v>
      </c>
      <c r="AR107" s="56" t="str">
        <f t="shared" si="1"/>
        <v xml:space="preserve"> </v>
      </c>
      <c r="AS107" s="56">
        <f t="shared" si="21"/>
        <v>0</v>
      </c>
      <c r="AT107" s="56">
        <f t="shared" si="22"/>
        <v>0</v>
      </c>
      <c r="AU107" s="56" t="str">
        <f t="shared" si="23"/>
        <v xml:space="preserve"> </v>
      </c>
      <c r="AV107" s="56">
        <f t="shared" si="24"/>
        <v>0</v>
      </c>
      <c r="AW107" s="56">
        <f t="shared" si="25"/>
        <v>0</v>
      </c>
      <c r="AX107" s="56" t="str">
        <f t="shared" si="26"/>
        <v xml:space="preserve"> </v>
      </c>
      <c r="AY107" s="56">
        <f t="shared" si="27"/>
        <v>0</v>
      </c>
      <c r="AZ107" s="56">
        <f t="shared" si="34"/>
        <v>0</v>
      </c>
      <c r="BA107" s="56" t="str">
        <f t="shared" si="28"/>
        <v xml:space="preserve"> </v>
      </c>
      <c r="BB107" s="56">
        <f t="shared" si="35"/>
        <v>0</v>
      </c>
      <c r="BC107" s="56">
        <f t="shared" si="29"/>
        <v>0</v>
      </c>
      <c r="BD107" s="56" t="str">
        <f t="shared" si="30"/>
        <v xml:space="preserve"> </v>
      </c>
      <c r="BE107" s="56">
        <f t="shared" si="31"/>
        <v>0</v>
      </c>
      <c r="BF107" s="61">
        <f t="shared" si="32"/>
        <v>0</v>
      </c>
      <c r="BG107" s="62" t="str">
        <f t="shared" si="33"/>
        <v xml:space="preserve"> </v>
      </c>
      <c r="BH107" s="5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</row>
    <row r="108" spans="1:82" ht="10.5">
      <c r="A108" s="17">
        <v>98</v>
      </c>
      <c r="B108" s="96"/>
      <c r="C108" s="9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98"/>
      <c r="P108" s="73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98"/>
      <c r="AB108" s="73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103"/>
      <c r="AO108" s="13"/>
      <c r="AP108" s="56">
        <f t="shared" si="19"/>
        <v>0</v>
      </c>
      <c r="AQ108" s="56">
        <f t="shared" si="20"/>
        <v>0</v>
      </c>
      <c r="AR108" s="56" t="str">
        <f t="shared" si="1"/>
        <v xml:space="preserve"> </v>
      </c>
      <c r="AS108" s="56">
        <f t="shared" si="21"/>
        <v>0</v>
      </c>
      <c r="AT108" s="56">
        <f t="shared" si="22"/>
        <v>0</v>
      </c>
      <c r="AU108" s="56" t="str">
        <f t="shared" si="23"/>
        <v xml:space="preserve"> </v>
      </c>
      <c r="AV108" s="56">
        <f t="shared" si="24"/>
        <v>0</v>
      </c>
      <c r="AW108" s="56">
        <f t="shared" si="25"/>
        <v>0</v>
      </c>
      <c r="AX108" s="56" t="str">
        <f t="shared" si="26"/>
        <v xml:space="preserve"> </v>
      </c>
      <c r="AY108" s="56">
        <f t="shared" si="27"/>
        <v>0</v>
      </c>
      <c r="AZ108" s="56">
        <f t="shared" si="34"/>
        <v>0</v>
      </c>
      <c r="BA108" s="56" t="str">
        <f t="shared" si="28"/>
        <v xml:space="preserve"> </v>
      </c>
      <c r="BB108" s="56">
        <f t="shared" si="35"/>
        <v>0</v>
      </c>
      <c r="BC108" s="56">
        <f t="shared" si="29"/>
        <v>0</v>
      </c>
      <c r="BD108" s="56" t="str">
        <f t="shared" si="30"/>
        <v xml:space="preserve"> </v>
      </c>
      <c r="BE108" s="56">
        <f t="shared" si="31"/>
        <v>0</v>
      </c>
      <c r="BF108" s="61">
        <f t="shared" si="32"/>
        <v>0</v>
      </c>
      <c r="BG108" s="62" t="str">
        <f t="shared" si="33"/>
        <v xml:space="preserve"> </v>
      </c>
      <c r="BH108" s="5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</row>
    <row r="109" spans="1:82" ht="10.5">
      <c r="A109" s="13">
        <v>99</v>
      </c>
      <c r="B109" s="93"/>
      <c r="C109" s="95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98"/>
      <c r="P109" s="73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98"/>
      <c r="AB109" s="73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103"/>
      <c r="AO109" s="13"/>
      <c r="AP109" s="56">
        <f t="shared" si="19"/>
        <v>0</v>
      </c>
      <c r="AQ109" s="56">
        <f t="shared" si="20"/>
        <v>0</v>
      </c>
      <c r="AR109" s="56" t="str">
        <f t="shared" si="1"/>
        <v xml:space="preserve"> </v>
      </c>
      <c r="AS109" s="56">
        <f t="shared" si="21"/>
        <v>0</v>
      </c>
      <c r="AT109" s="56">
        <f t="shared" si="22"/>
        <v>0</v>
      </c>
      <c r="AU109" s="56" t="str">
        <f t="shared" si="23"/>
        <v xml:space="preserve"> </v>
      </c>
      <c r="AV109" s="56">
        <f t="shared" si="24"/>
        <v>0</v>
      </c>
      <c r="AW109" s="56">
        <f t="shared" si="25"/>
        <v>0</v>
      </c>
      <c r="AX109" s="56" t="str">
        <f t="shared" si="26"/>
        <v xml:space="preserve"> </v>
      </c>
      <c r="AY109" s="56">
        <f t="shared" si="27"/>
        <v>0</v>
      </c>
      <c r="AZ109" s="56">
        <f t="shared" si="34"/>
        <v>0</v>
      </c>
      <c r="BA109" s="56" t="str">
        <f t="shared" si="28"/>
        <v xml:space="preserve"> </v>
      </c>
      <c r="BB109" s="56">
        <f t="shared" si="35"/>
        <v>0</v>
      </c>
      <c r="BC109" s="56">
        <f t="shared" si="29"/>
        <v>0</v>
      </c>
      <c r="BD109" s="56" t="str">
        <f t="shared" si="30"/>
        <v xml:space="preserve"> </v>
      </c>
      <c r="BE109" s="56">
        <f t="shared" si="31"/>
        <v>0</v>
      </c>
      <c r="BF109" s="61">
        <f t="shared" si="32"/>
        <v>0</v>
      </c>
      <c r="BG109" s="62" t="str">
        <f t="shared" si="33"/>
        <v xml:space="preserve"> </v>
      </c>
      <c r="BH109" s="5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spans="1:82" ht="10.5">
      <c r="A110" s="17">
        <v>100</v>
      </c>
      <c r="B110" s="93"/>
      <c r="C110" s="95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98"/>
      <c r="P110" s="73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98"/>
      <c r="AB110" s="73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103"/>
      <c r="AO110" s="13"/>
      <c r="AP110" s="56">
        <f t="shared" si="19"/>
        <v>0</v>
      </c>
      <c r="AQ110" s="56">
        <f t="shared" si="20"/>
        <v>0</v>
      </c>
      <c r="AR110" s="56" t="str">
        <f t="shared" si="1"/>
        <v xml:space="preserve"> </v>
      </c>
      <c r="AS110" s="56">
        <f t="shared" si="21"/>
        <v>0</v>
      </c>
      <c r="AT110" s="56">
        <f t="shared" si="22"/>
        <v>0</v>
      </c>
      <c r="AU110" s="56" t="str">
        <f t="shared" si="23"/>
        <v xml:space="preserve"> </v>
      </c>
      <c r="AV110" s="56">
        <f t="shared" si="24"/>
        <v>0</v>
      </c>
      <c r="AW110" s="56">
        <f t="shared" si="25"/>
        <v>0</v>
      </c>
      <c r="AX110" s="56" t="str">
        <f t="shared" si="26"/>
        <v xml:space="preserve"> </v>
      </c>
      <c r="AY110" s="56">
        <f t="shared" si="27"/>
        <v>0</v>
      </c>
      <c r="AZ110" s="56">
        <f t="shared" si="34"/>
        <v>0</v>
      </c>
      <c r="BA110" s="56" t="str">
        <f t="shared" si="28"/>
        <v xml:space="preserve"> </v>
      </c>
      <c r="BB110" s="56">
        <f t="shared" si="35"/>
        <v>0</v>
      </c>
      <c r="BC110" s="56">
        <f t="shared" si="29"/>
        <v>0</v>
      </c>
      <c r="BD110" s="56" t="str">
        <f t="shared" si="30"/>
        <v xml:space="preserve"> </v>
      </c>
      <c r="BE110" s="56">
        <f t="shared" si="31"/>
        <v>0</v>
      </c>
      <c r="BF110" s="61">
        <f t="shared" si="32"/>
        <v>0</v>
      </c>
      <c r="BG110" s="62" t="str">
        <f t="shared" si="33"/>
        <v xml:space="preserve"> </v>
      </c>
      <c r="BH110" s="5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</row>
    <row r="111" spans="1:82" ht="10.5">
      <c r="A111" s="17">
        <v>101</v>
      </c>
      <c r="B111" s="93"/>
      <c r="C111" s="95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98"/>
      <c r="P111" s="73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98"/>
      <c r="AB111" s="73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103"/>
      <c r="AO111" s="13"/>
      <c r="AP111" s="56">
        <f t="shared" si="19"/>
        <v>0</v>
      </c>
      <c r="AQ111" s="56">
        <f t="shared" si="20"/>
        <v>0</v>
      </c>
      <c r="AR111" s="56" t="str">
        <f t="shared" si="1"/>
        <v xml:space="preserve"> </v>
      </c>
      <c r="AS111" s="56">
        <f t="shared" si="21"/>
        <v>0</v>
      </c>
      <c r="AT111" s="56">
        <f t="shared" si="22"/>
        <v>0</v>
      </c>
      <c r="AU111" s="56" t="str">
        <f t="shared" si="23"/>
        <v xml:space="preserve"> </v>
      </c>
      <c r="AV111" s="56">
        <f t="shared" si="24"/>
        <v>0</v>
      </c>
      <c r="AW111" s="56">
        <f t="shared" si="25"/>
        <v>0</v>
      </c>
      <c r="AX111" s="56" t="str">
        <f t="shared" si="26"/>
        <v xml:space="preserve"> </v>
      </c>
      <c r="AY111" s="56">
        <f t="shared" si="27"/>
        <v>0</v>
      </c>
      <c r="AZ111" s="56">
        <f t="shared" si="34"/>
        <v>0</v>
      </c>
      <c r="BA111" s="56" t="str">
        <f t="shared" si="28"/>
        <v xml:space="preserve"> </v>
      </c>
      <c r="BB111" s="56">
        <f t="shared" si="35"/>
        <v>0</v>
      </c>
      <c r="BC111" s="56">
        <f t="shared" si="29"/>
        <v>0</v>
      </c>
      <c r="BD111" s="56" t="str">
        <f t="shared" si="30"/>
        <v xml:space="preserve"> </v>
      </c>
      <c r="BE111" s="56">
        <f t="shared" si="31"/>
        <v>0</v>
      </c>
      <c r="BF111" s="61">
        <f t="shared" si="32"/>
        <v>0</v>
      </c>
      <c r="BG111" s="62" t="str">
        <f t="shared" si="33"/>
        <v xml:space="preserve"> </v>
      </c>
      <c r="BH111" s="5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</row>
    <row r="112" spans="1:82" ht="10.5">
      <c r="A112" s="13">
        <v>102</v>
      </c>
      <c r="B112" s="93"/>
      <c r="C112" s="95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98"/>
      <c r="P112" s="73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98"/>
      <c r="AB112" s="73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103"/>
      <c r="AO112" s="13"/>
      <c r="AP112" s="56">
        <f t="shared" si="19"/>
        <v>0</v>
      </c>
      <c r="AQ112" s="56">
        <f t="shared" si="20"/>
        <v>0</v>
      </c>
      <c r="AR112" s="56" t="str">
        <f t="shared" si="1"/>
        <v xml:space="preserve"> </v>
      </c>
      <c r="AS112" s="56">
        <f t="shared" si="21"/>
        <v>0</v>
      </c>
      <c r="AT112" s="56">
        <f t="shared" si="22"/>
        <v>0</v>
      </c>
      <c r="AU112" s="56" t="str">
        <f t="shared" si="23"/>
        <v xml:space="preserve"> </v>
      </c>
      <c r="AV112" s="56">
        <f t="shared" si="24"/>
        <v>0</v>
      </c>
      <c r="AW112" s="56">
        <f t="shared" si="25"/>
        <v>0</v>
      </c>
      <c r="AX112" s="56" t="str">
        <f t="shared" si="26"/>
        <v xml:space="preserve"> </v>
      </c>
      <c r="AY112" s="56">
        <f t="shared" si="27"/>
        <v>0</v>
      </c>
      <c r="AZ112" s="56">
        <f t="shared" si="34"/>
        <v>0</v>
      </c>
      <c r="BA112" s="56" t="str">
        <f t="shared" si="28"/>
        <v xml:space="preserve"> </v>
      </c>
      <c r="BB112" s="56">
        <f t="shared" si="35"/>
        <v>0</v>
      </c>
      <c r="BC112" s="56">
        <f t="shared" si="29"/>
        <v>0</v>
      </c>
      <c r="BD112" s="56" t="str">
        <f t="shared" si="30"/>
        <v xml:space="preserve"> </v>
      </c>
      <c r="BE112" s="56">
        <f t="shared" si="31"/>
        <v>0</v>
      </c>
      <c r="BF112" s="61">
        <f t="shared" si="32"/>
        <v>0</v>
      </c>
      <c r="BG112" s="62" t="str">
        <f t="shared" si="33"/>
        <v xml:space="preserve"> </v>
      </c>
      <c r="BH112" s="5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</row>
    <row r="113" spans="1:82" ht="10.5">
      <c r="A113" s="17">
        <v>103</v>
      </c>
      <c r="B113" s="93"/>
      <c r="C113" s="95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98"/>
      <c r="P113" s="73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98"/>
      <c r="AB113" s="73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103"/>
      <c r="AO113" s="13"/>
      <c r="AP113" s="56">
        <f t="shared" si="19"/>
        <v>0</v>
      </c>
      <c r="AQ113" s="56">
        <f t="shared" si="20"/>
        <v>0</v>
      </c>
      <c r="AR113" s="56" t="str">
        <f t="shared" si="1"/>
        <v xml:space="preserve"> </v>
      </c>
      <c r="AS113" s="56">
        <f t="shared" si="21"/>
        <v>0</v>
      </c>
      <c r="AT113" s="56">
        <f t="shared" si="22"/>
        <v>0</v>
      </c>
      <c r="AU113" s="56" t="str">
        <f t="shared" si="23"/>
        <v xml:space="preserve"> </v>
      </c>
      <c r="AV113" s="56">
        <f t="shared" si="24"/>
        <v>0</v>
      </c>
      <c r="AW113" s="56">
        <f t="shared" si="25"/>
        <v>0</v>
      </c>
      <c r="AX113" s="56" t="str">
        <f t="shared" si="26"/>
        <v xml:space="preserve"> </v>
      </c>
      <c r="AY113" s="56">
        <f t="shared" si="27"/>
        <v>0</v>
      </c>
      <c r="AZ113" s="56">
        <f t="shared" si="34"/>
        <v>0</v>
      </c>
      <c r="BA113" s="56" t="str">
        <f t="shared" si="28"/>
        <v xml:space="preserve"> </v>
      </c>
      <c r="BB113" s="56">
        <f t="shared" si="35"/>
        <v>0</v>
      </c>
      <c r="BC113" s="56">
        <f t="shared" si="29"/>
        <v>0</v>
      </c>
      <c r="BD113" s="56" t="str">
        <f t="shared" si="30"/>
        <v xml:space="preserve"> </v>
      </c>
      <c r="BE113" s="56">
        <f t="shared" si="31"/>
        <v>0</v>
      </c>
      <c r="BF113" s="61">
        <f t="shared" si="32"/>
        <v>0</v>
      </c>
      <c r="BG113" s="62" t="str">
        <f t="shared" si="33"/>
        <v xml:space="preserve"> </v>
      </c>
      <c r="BH113" s="5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</row>
    <row r="114" spans="1:82" ht="10.5">
      <c r="A114" s="17">
        <v>104</v>
      </c>
      <c r="B114" s="93"/>
      <c r="C114" s="95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98"/>
      <c r="P114" s="73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98"/>
      <c r="AB114" s="73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103"/>
      <c r="AO114" s="13"/>
      <c r="AP114" s="56">
        <f t="shared" si="19"/>
        <v>0</v>
      </c>
      <c r="AQ114" s="56">
        <f t="shared" si="20"/>
        <v>0</v>
      </c>
      <c r="AR114" s="56" t="str">
        <f t="shared" si="1"/>
        <v xml:space="preserve"> </v>
      </c>
      <c r="AS114" s="56">
        <f t="shared" si="21"/>
        <v>0</v>
      </c>
      <c r="AT114" s="56">
        <f t="shared" si="22"/>
        <v>0</v>
      </c>
      <c r="AU114" s="56" t="str">
        <f t="shared" si="23"/>
        <v xml:space="preserve"> </v>
      </c>
      <c r="AV114" s="56">
        <f t="shared" si="24"/>
        <v>0</v>
      </c>
      <c r="AW114" s="56">
        <f t="shared" si="25"/>
        <v>0</v>
      </c>
      <c r="AX114" s="56" t="str">
        <f t="shared" si="26"/>
        <v xml:space="preserve"> </v>
      </c>
      <c r="AY114" s="56">
        <f t="shared" si="27"/>
        <v>0</v>
      </c>
      <c r="AZ114" s="56">
        <f t="shared" si="34"/>
        <v>0</v>
      </c>
      <c r="BA114" s="56" t="str">
        <f t="shared" si="28"/>
        <v xml:space="preserve"> </v>
      </c>
      <c r="BB114" s="56">
        <f t="shared" si="35"/>
        <v>0</v>
      </c>
      <c r="BC114" s="56">
        <f t="shared" si="29"/>
        <v>0</v>
      </c>
      <c r="BD114" s="56" t="str">
        <f t="shared" si="30"/>
        <v xml:space="preserve"> </v>
      </c>
      <c r="BE114" s="56">
        <f t="shared" si="31"/>
        <v>0</v>
      </c>
      <c r="BF114" s="61">
        <f t="shared" si="32"/>
        <v>0</v>
      </c>
      <c r="BG114" s="62" t="str">
        <f t="shared" si="33"/>
        <v xml:space="preserve"> </v>
      </c>
      <c r="BH114" s="5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</row>
    <row r="115" spans="1:82" ht="10.5">
      <c r="A115" s="13">
        <v>105</v>
      </c>
      <c r="B115" s="93"/>
      <c r="C115" s="95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98"/>
      <c r="P115" s="73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98"/>
      <c r="AB115" s="73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103"/>
      <c r="AO115" s="13"/>
      <c r="AP115" s="56">
        <f t="shared" si="19"/>
        <v>0</v>
      </c>
      <c r="AQ115" s="56">
        <f t="shared" si="20"/>
        <v>0</v>
      </c>
      <c r="AR115" s="56" t="str">
        <f t="shared" si="1"/>
        <v xml:space="preserve"> </v>
      </c>
      <c r="AS115" s="56">
        <f t="shared" si="21"/>
        <v>0</v>
      </c>
      <c r="AT115" s="56">
        <f t="shared" si="22"/>
        <v>0</v>
      </c>
      <c r="AU115" s="56" t="str">
        <f t="shared" si="23"/>
        <v xml:space="preserve"> </v>
      </c>
      <c r="AV115" s="56">
        <f t="shared" si="24"/>
        <v>0</v>
      </c>
      <c r="AW115" s="56">
        <f t="shared" si="25"/>
        <v>0</v>
      </c>
      <c r="AX115" s="56" t="str">
        <f t="shared" si="26"/>
        <v xml:space="preserve"> </v>
      </c>
      <c r="AY115" s="56">
        <f t="shared" si="27"/>
        <v>0</v>
      </c>
      <c r="AZ115" s="56">
        <f t="shared" si="34"/>
        <v>0</v>
      </c>
      <c r="BA115" s="56" t="str">
        <f t="shared" si="28"/>
        <v xml:space="preserve"> </v>
      </c>
      <c r="BB115" s="56">
        <f t="shared" si="35"/>
        <v>0</v>
      </c>
      <c r="BC115" s="56">
        <f t="shared" si="29"/>
        <v>0</v>
      </c>
      <c r="BD115" s="56" t="str">
        <f t="shared" si="30"/>
        <v xml:space="preserve"> </v>
      </c>
      <c r="BE115" s="56">
        <f t="shared" si="31"/>
        <v>0</v>
      </c>
      <c r="BF115" s="61">
        <f t="shared" si="32"/>
        <v>0</v>
      </c>
      <c r="BG115" s="62" t="str">
        <f t="shared" si="33"/>
        <v xml:space="preserve"> </v>
      </c>
      <c r="BH115" s="5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</row>
    <row r="116" spans="1:82" ht="10.5">
      <c r="A116" s="17">
        <v>106</v>
      </c>
      <c r="B116" s="93"/>
      <c r="C116" s="95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98"/>
      <c r="P116" s="73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98"/>
      <c r="AB116" s="73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103"/>
      <c r="AO116" s="13"/>
      <c r="AP116" s="56">
        <f t="shared" si="19"/>
        <v>0</v>
      </c>
      <c r="AQ116" s="56">
        <f t="shared" si="20"/>
        <v>0</v>
      </c>
      <c r="AR116" s="56" t="str">
        <f t="shared" si="1"/>
        <v xml:space="preserve"> </v>
      </c>
      <c r="AS116" s="56">
        <f t="shared" si="21"/>
        <v>0</v>
      </c>
      <c r="AT116" s="56">
        <f t="shared" si="22"/>
        <v>0</v>
      </c>
      <c r="AU116" s="56" t="str">
        <f t="shared" si="23"/>
        <v xml:space="preserve"> </v>
      </c>
      <c r="AV116" s="56">
        <f t="shared" si="24"/>
        <v>0</v>
      </c>
      <c r="AW116" s="56">
        <f t="shared" si="25"/>
        <v>0</v>
      </c>
      <c r="AX116" s="56" t="str">
        <f t="shared" si="26"/>
        <v xml:space="preserve"> </v>
      </c>
      <c r="AY116" s="56">
        <f t="shared" si="27"/>
        <v>0</v>
      </c>
      <c r="AZ116" s="56">
        <f t="shared" si="34"/>
        <v>0</v>
      </c>
      <c r="BA116" s="56" t="str">
        <f t="shared" si="28"/>
        <v xml:space="preserve"> </v>
      </c>
      <c r="BB116" s="56">
        <f t="shared" si="35"/>
        <v>0</v>
      </c>
      <c r="BC116" s="56">
        <f t="shared" si="29"/>
        <v>0</v>
      </c>
      <c r="BD116" s="56" t="str">
        <f t="shared" si="30"/>
        <v xml:space="preserve"> </v>
      </c>
      <c r="BE116" s="56">
        <f t="shared" si="31"/>
        <v>0</v>
      </c>
      <c r="BF116" s="61">
        <f t="shared" si="32"/>
        <v>0</v>
      </c>
      <c r="BG116" s="62" t="str">
        <f t="shared" si="33"/>
        <v xml:space="preserve"> </v>
      </c>
      <c r="BH116" s="5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</row>
    <row r="117" spans="1:82" ht="10.5">
      <c r="A117" s="17">
        <v>107</v>
      </c>
      <c r="B117" s="93"/>
      <c r="C117" s="95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98"/>
      <c r="P117" s="73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98"/>
      <c r="AB117" s="73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103"/>
      <c r="AO117" s="13"/>
      <c r="AP117" s="56">
        <f t="shared" si="19"/>
        <v>0</v>
      </c>
      <c r="AQ117" s="56">
        <f t="shared" si="20"/>
        <v>0</v>
      </c>
      <c r="AR117" s="56" t="str">
        <f t="shared" si="1"/>
        <v xml:space="preserve"> </v>
      </c>
      <c r="AS117" s="56">
        <f t="shared" si="21"/>
        <v>0</v>
      </c>
      <c r="AT117" s="56">
        <f t="shared" si="22"/>
        <v>0</v>
      </c>
      <c r="AU117" s="56" t="str">
        <f t="shared" si="23"/>
        <v xml:space="preserve"> </v>
      </c>
      <c r="AV117" s="56">
        <f t="shared" si="24"/>
        <v>0</v>
      </c>
      <c r="AW117" s="56">
        <f t="shared" si="25"/>
        <v>0</v>
      </c>
      <c r="AX117" s="56" t="str">
        <f t="shared" si="26"/>
        <v xml:space="preserve"> </v>
      </c>
      <c r="AY117" s="56">
        <f t="shared" si="27"/>
        <v>0</v>
      </c>
      <c r="AZ117" s="56">
        <f t="shared" si="34"/>
        <v>0</v>
      </c>
      <c r="BA117" s="56" t="str">
        <f t="shared" si="28"/>
        <v xml:space="preserve"> </v>
      </c>
      <c r="BB117" s="56">
        <f t="shared" si="35"/>
        <v>0</v>
      </c>
      <c r="BC117" s="56">
        <f t="shared" si="29"/>
        <v>0</v>
      </c>
      <c r="BD117" s="56" t="str">
        <f t="shared" si="30"/>
        <v xml:space="preserve"> </v>
      </c>
      <c r="BE117" s="56">
        <f t="shared" si="31"/>
        <v>0</v>
      </c>
      <c r="BF117" s="61">
        <f t="shared" si="32"/>
        <v>0</v>
      </c>
      <c r="BG117" s="62" t="str">
        <f t="shared" si="33"/>
        <v xml:space="preserve"> </v>
      </c>
      <c r="BH117" s="5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</row>
    <row r="118" spans="1:82" ht="10.5">
      <c r="A118" s="13">
        <v>108</v>
      </c>
      <c r="B118" s="96"/>
      <c r="C118" s="9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98"/>
      <c r="P118" s="73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98"/>
      <c r="AB118" s="73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103"/>
      <c r="AO118" s="13"/>
      <c r="AP118" s="56">
        <f t="shared" si="19"/>
        <v>0</v>
      </c>
      <c r="AQ118" s="56">
        <f t="shared" si="20"/>
        <v>0</v>
      </c>
      <c r="AR118" s="56" t="str">
        <f t="shared" si="1"/>
        <v xml:space="preserve"> </v>
      </c>
      <c r="AS118" s="56">
        <f t="shared" si="21"/>
        <v>0</v>
      </c>
      <c r="AT118" s="56">
        <f t="shared" si="22"/>
        <v>0</v>
      </c>
      <c r="AU118" s="56" t="str">
        <f t="shared" si="23"/>
        <v xml:space="preserve"> </v>
      </c>
      <c r="AV118" s="56">
        <f t="shared" si="24"/>
        <v>0</v>
      </c>
      <c r="AW118" s="56">
        <f t="shared" si="25"/>
        <v>0</v>
      </c>
      <c r="AX118" s="56" t="str">
        <f t="shared" si="26"/>
        <v xml:space="preserve"> </v>
      </c>
      <c r="AY118" s="56">
        <f t="shared" si="27"/>
        <v>0</v>
      </c>
      <c r="AZ118" s="56">
        <f t="shared" si="34"/>
        <v>0</v>
      </c>
      <c r="BA118" s="56" t="str">
        <f t="shared" si="28"/>
        <v xml:space="preserve"> </v>
      </c>
      <c r="BB118" s="56">
        <f t="shared" si="35"/>
        <v>0</v>
      </c>
      <c r="BC118" s="56">
        <f t="shared" si="29"/>
        <v>0</v>
      </c>
      <c r="BD118" s="56" t="str">
        <f t="shared" si="30"/>
        <v xml:space="preserve"> </v>
      </c>
      <c r="BE118" s="56">
        <f t="shared" si="31"/>
        <v>0</v>
      </c>
      <c r="BF118" s="61">
        <f t="shared" si="32"/>
        <v>0</v>
      </c>
      <c r="BG118" s="62" t="str">
        <f t="shared" si="33"/>
        <v xml:space="preserve"> </v>
      </c>
      <c r="BH118" s="5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</row>
    <row r="119" spans="1:82" ht="10.5">
      <c r="A119" s="17">
        <v>109</v>
      </c>
      <c r="B119" s="93"/>
      <c r="C119" s="95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98"/>
      <c r="P119" s="73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98"/>
      <c r="AB119" s="73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103"/>
      <c r="AO119" s="13"/>
      <c r="AP119" s="56">
        <f t="shared" si="19"/>
        <v>0</v>
      </c>
      <c r="AQ119" s="56">
        <f t="shared" si="20"/>
        <v>0</v>
      </c>
      <c r="AR119" s="56" t="str">
        <f t="shared" si="1"/>
        <v xml:space="preserve"> </v>
      </c>
      <c r="AS119" s="56">
        <f t="shared" si="21"/>
        <v>0</v>
      </c>
      <c r="AT119" s="56">
        <f t="shared" si="22"/>
        <v>0</v>
      </c>
      <c r="AU119" s="56" t="str">
        <f t="shared" si="23"/>
        <v xml:space="preserve"> </v>
      </c>
      <c r="AV119" s="56">
        <f t="shared" si="24"/>
        <v>0</v>
      </c>
      <c r="AW119" s="56">
        <f t="shared" si="25"/>
        <v>0</v>
      </c>
      <c r="AX119" s="56" t="str">
        <f t="shared" si="26"/>
        <v xml:space="preserve"> </v>
      </c>
      <c r="AY119" s="56">
        <f t="shared" si="27"/>
        <v>0</v>
      </c>
      <c r="AZ119" s="56">
        <f t="shared" si="34"/>
        <v>0</v>
      </c>
      <c r="BA119" s="56" t="str">
        <f t="shared" si="28"/>
        <v xml:space="preserve"> </v>
      </c>
      <c r="BB119" s="56">
        <f t="shared" si="35"/>
        <v>0</v>
      </c>
      <c r="BC119" s="56">
        <f t="shared" si="29"/>
        <v>0</v>
      </c>
      <c r="BD119" s="56" t="str">
        <f t="shared" si="30"/>
        <v xml:space="preserve"> </v>
      </c>
      <c r="BE119" s="56">
        <f t="shared" si="31"/>
        <v>0</v>
      </c>
      <c r="BF119" s="61">
        <f t="shared" si="32"/>
        <v>0</v>
      </c>
      <c r="BG119" s="62" t="str">
        <f t="shared" si="33"/>
        <v xml:space="preserve"> </v>
      </c>
      <c r="BH119" s="5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</row>
    <row r="120" spans="1:82" ht="10.5">
      <c r="A120" s="17">
        <v>110</v>
      </c>
      <c r="B120" s="93"/>
      <c r="C120" s="95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98"/>
      <c r="P120" s="73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98"/>
      <c r="AB120" s="73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103"/>
      <c r="AO120" s="13"/>
      <c r="AP120" s="56">
        <f t="shared" si="19"/>
        <v>0</v>
      </c>
      <c r="AQ120" s="56">
        <f t="shared" si="20"/>
        <v>0</v>
      </c>
      <c r="AR120" s="56" t="str">
        <f t="shared" si="1"/>
        <v xml:space="preserve"> </v>
      </c>
      <c r="AS120" s="56">
        <f t="shared" si="21"/>
        <v>0</v>
      </c>
      <c r="AT120" s="56">
        <f t="shared" si="22"/>
        <v>0</v>
      </c>
      <c r="AU120" s="56" t="str">
        <f t="shared" si="23"/>
        <v xml:space="preserve"> </v>
      </c>
      <c r="AV120" s="56">
        <f t="shared" si="24"/>
        <v>0</v>
      </c>
      <c r="AW120" s="56">
        <f t="shared" si="25"/>
        <v>0</v>
      </c>
      <c r="AX120" s="56" t="str">
        <f t="shared" si="26"/>
        <v xml:space="preserve"> </v>
      </c>
      <c r="AY120" s="56">
        <f t="shared" si="27"/>
        <v>0</v>
      </c>
      <c r="AZ120" s="56">
        <f t="shared" si="34"/>
        <v>0</v>
      </c>
      <c r="BA120" s="56" t="str">
        <f t="shared" si="28"/>
        <v xml:space="preserve"> </v>
      </c>
      <c r="BB120" s="56">
        <f t="shared" si="35"/>
        <v>0</v>
      </c>
      <c r="BC120" s="56">
        <f t="shared" si="29"/>
        <v>0</v>
      </c>
      <c r="BD120" s="56" t="str">
        <f t="shared" si="30"/>
        <v xml:space="preserve"> </v>
      </c>
      <c r="BE120" s="56">
        <f t="shared" si="31"/>
        <v>0</v>
      </c>
      <c r="BF120" s="61">
        <f t="shared" si="32"/>
        <v>0</v>
      </c>
      <c r="BG120" s="62" t="str">
        <f t="shared" si="33"/>
        <v xml:space="preserve"> </v>
      </c>
      <c r="BH120" s="5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</row>
    <row r="121" spans="1:82" ht="10.5">
      <c r="A121" s="13">
        <v>111</v>
      </c>
      <c r="B121" s="93"/>
      <c r="C121" s="95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98"/>
      <c r="P121" s="73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98"/>
      <c r="AB121" s="73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103"/>
      <c r="AO121" s="13"/>
      <c r="AP121" s="56">
        <f t="shared" si="19"/>
        <v>0</v>
      </c>
      <c r="AQ121" s="56">
        <f t="shared" si="20"/>
        <v>0</v>
      </c>
      <c r="AR121" s="56" t="str">
        <f t="shared" si="1"/>
        <v xml:space="preserve"> </v>
      </c>
      <c r="AS121" s="56">
        <f t="shared" si="21"/>
        <v>0</v>
      </c>
      <c r="AT121" s="56">
        <f t="shared" si="22"/>
        <v>0</v>
      </c>
      <c r="AU121" s="56" t="str">
        <f t="shared" si="23"/>
        <v xml:space="preserve"> </v>
      </c>
      <c r="AV121" s="56">
        <f t="shared" si="24"/>
        <v>0</v>
      </c>
      <c r="AW121" s="56">
        <f t="shared" si="25"/>
        <v>0</v>
      </c>
      <c r="AX121" s="56" t="str">
        <f t="shared" si="26"/>
        <v xml:space="preserve"> </v>
      </c>
      <c r="AY121" s="56">
        <f t="shared" si="27"/>
        <v>0</v>
      </c>
      <c r="AZ121" s="56">
        <f t="shared" si="34"/>
        <v>0</v>
      </c>
      <c r="BA121" s="56" t="str">
        <f t="shared" si="28"/>
        <v xml:space="preserve"> </v>
      </c>
      <c r="BB121" s="56">
        <f t="shared" si="35"/>
        <v>0</v>
      </c>
      <c r="BC121" s="56">
        <f t="shared" si="29"/>
        <v>0</v>
      </c>
      <c r="BD121" s="56" t="str">
        <f t="shared" si="30"/>
        <v xml:space="preserve"> </v>
      </c>
      <c r="BE121" s="56">
        <f t="shared" si="31"/>
        <v>0</v>
      </c>
      <c r="BF121" s="61">
        <f t="shared" si="32"/>
        <v>0</v>
      </c>
      <c r="BG121" s="62" t="str">
        <f t="shared" si="33"/>
        <v xml:space="preserve"> </v>
      </c>
      <c r="BH121" s="5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</row>
    <row r="122" spans="1:82" ht="10.5">
      <c r="A122" s="17">
        <v>112</v>
      </c>
      <c r="B122" s="93"/>
      <c r="C122" s="95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98"/>
      <c r="P122" s="73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98"/>
      <c r="AB122" s="73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103"/>
      <c r="AO122" s="13"/>
      <c r="AP122" s="56">
        <f t="shared" si="19"/>
        <v>0</v>
      </c>
      <c r="AQ122" s="56">
        <f t="shared" si="20"/>
        <v>0</v>
      </c>
      <c r="AR122" s="56" t="str">
        <f t="shared" si="1"/>
        <v xml:space="preserve"> </v>
      </c>
      <c r="AS122" s="56">
        <f t="shared" si="21"/>
        <v>0</v>
      </c>
      <c r="AT122" s="56">
        <f t="shared" si="22"/>
        <v>0</v>
      </c>
      <c r="AU122" s="56" t="str">
        <f t="shared" si="23"/>
        <v xml:space="preserve"> </v>
      </c>
      <c r="AV122" s="56">
        <f t="shared" si="24"/>
        <v>0</v>
      </c>
      <c r="AW122" s="56">
        <f t="shared" si="25"/>
        <v>0</v>
      </c>
      <c r="AX122" s="56" t="str">
        <f t="shared" si="26"/>
        <v xml:space="preserve"> </v>
      </c>
      <c r="AY122" s="56">
        <f t="shared" si="27"/>
        <v>0</v>
      </c>
      <c r="AZ122" s="56">
        <f t="shared" si="34"/>
        <v>0</v>
      </c>
      <c r="BA122" s="56" t="str">
        <f t="shared" si="28"/>
        <v xml:space="preserve"> </v>
      </c>
      <c r="BB122" s="56">
        <f t="shared" si="35"/>
        <v>0</v>
      </c>
      <c r="BC122" s="56">
        <f t="shared" si="29"/>
        <v>0</v>
      </c>
      <c r="BD122" s="56" t="str">
        <f t="shared" si="30"/>
        <v xml:space="preserve"> </v>
      </c>
      <c r="BE122" s="56">
        <f t="shared" si="31"/>
        <v>0</v>
      </c>
      <c r="BF122" s="61">
        <f t="shared" si="32"/>
        <v>0</v>
      </c>
      <c r="BG122" s="62" t="str">
        <f t="shared" si="33"/>
        <v xml:space="preserve"> </v>
      </c>
      <c r="BH122" s="5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</row>
    <row r="123" spans="1:82" ht="10.5">
      <c r="A123" s="17">
        <v>113</v>
      </c>
      <c r="B123" s="96"/>
      <c r="C123" s="9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98"/>
      <c r="P123" s="73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98"/>
      <c r="AB123" s="73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103"/>
      <c r="AO123" s="13"/>
      <c r="AP123" s="56">
        <f t="shared" si="19"/>
        <v>0</v>
      </c>
      <c r="AQ123" s="56">
        <f t="shared" si="20"/>
        <v>0</v>
      </c>
      <c r="AR123" s="56" t="str">
        <f t="shared" si="1"/>
        <v xml:space="preserve"> </v>
      </c>
      <c r="AS123" s="56">
        <f t="shared" si="21"/>
        <v>0</v>
      </c>
      <c r="AT123" s="56">
        <f t="shared" si="22"/>
        <v>0</v>
      </c>
      <c r="AU123" s="56" t="str">
        <f t="shared" si="23"/>
        <v xml:space="preserve"> </v>
      </c>
      <c r="AV123" s="56">
        <f t="shared" si="24"/>
        <v>0</v>
      </c>
      <c r="AW123" s="56">
        <f t="shared" si="25"/>
        <v>0</v>
      </c>
      <c r="AX123" s="56" t="str">
        <f t="shared" si="26"/>
        <v xml:space="preserve"> </v>
      </c>
      <c r="AY123" s="56">
        <f t="shared" si="27"/>
        <v>0</v>
      </c>
      <c r="AZ123" s="56">
        <f t="shared" si="34"/>
        <v>0</v>
      </c>
      <c r="BA123" s="56" t="str">
        <f t="shared" si="28"/>
        <v xml:space="preserve"> </v>
      </c>
      <c r="BB123" s="56">
        <f t="shared" si="35"/>
        <v>0</v>
      </c>
      <c r="BC123" s="56">
        <f t="shared" si="29"/>
        <v>0</v>
      </c>
      <c r="BD123" s="56" t="str">
        <f t="shared" si="30"/>
        <v xml:space="preserve"> </v>
      </c>
      <c r="BE123" s="56">
        <f t="shared" si="31"/>
        <v>0</v>
      </c>
      <c r="BF123" s="61">
        <f t="shared" si="32"/>
        <v>0</v>
      </c>
      <c r="BG123" s="62" t="str">
        <f t="shared" si="33"/>
        <v xml:space="preserve"> </v>
      </c>
      <c r="BH123" s="5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</row>
    <row r="124" spans="1:82" ht="10.5">
      <c r="A124" s="13">
        <v>114</v>
      </c>
      <c r="B124" s="93"/>
      <c r="C124" s="95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98"/>
      <c r="P124" s="73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98"/>
      <c r="AB124" s="73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103"/>
      <c r="AO124" s="13"/>
      <c r="AP124" s="56">
        <f t="shared" si="19"/>
        <v>0</v>
      </c>
      <c r="AQ124" s="56">
        <f t="shared" si="20"/>
        <v>0</v>
      </c>
      <c r="AR124" s="56" t="str">
        <f t="shared" si="1"/>
        <v xml:space="preserve"> </v>
      </c>
      <c r="AS124" s="56">
        <f t="shared" si="21"/>
        <v>0</v>
      </c>
      <c r="AT124" s="56">
        <f t="shared" si="22"/>
        <v>0</v>
      </c>
      <c r="AU124" s="56" t="str">
        <f t="shared" si="23"/>
        <v xml:space="preserve"> </v>
      </c>
      <c r="AV124" s="56">
        <f t="shared" si="24"/>
        <v>0</v>
      </c>
      <c r="AW124" s="56">
        <f t="shared" si="25"/>
        <v>0</v>
      </c>
      <c r="AX124" s="56" t="str">
        <f t="shared" si="26"/>
        <v xml:space="preserve"> </v>
      </c>
      <c r="AY124" s="56">
        <f t="shared" si="27"/>
        <v>0</v>
      </c>
      <c r="AZ124" s="56">
        <f t="shared" si="34"/>
        <v>0</v>
      </c>
      <c r="BA124" s="56" t="str">
        <f t="shared" si="28"/>
        <v xml:space="preserve"> </v>
      </c>
      <c r="BB124" s="56">
        <f t="shared" si="35"/>
        <v>0</v>
      </c>
      <c r="BC124" s="56">
        <f t="shared" si="29"/>
        <v>0</v>
      </c>
      <c r="BD124" s="56" t="str">
        <f t="shared" si="30"/>
        <v xml:space="preserve"> </v>
      </c>
      <c r="BE124" s="56">
        <f t="shared" si="31"/>
        <v>0</v>
      </c>
      <c r="BF124" s="61">
        <f t="shared" si="32"/>
        <v>0</v>
      </c>
      <c r="BG124" s="62" t="str">
        <f t="shared" si="33"/>
        <v xml:space="preserve"> </v>
      </c>
      <c r="BH124" s="5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</row>
    <row r="125" spans="1:82" ht="10.5">
      <c r="A125" s="17">
        <v>115</v>
      </c>
      <c r="B125" s="93"/>
      <c r="C125" s="95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98"/>
      <c r="P125" s="73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98"/>
      <c r="AB125" s="73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103"/>
      <c r="AO125" s="13"/>
      <c r="AP125" s="56">
        <f t="shared" si="19"/>
        <v>0</v>
      </c>
      <c r="AQ125" s="56">
        <f t="shared" si="20"/>
        <v>0</v>
      </c>
      <c r="AR125" s="56" t="str">
        <f t="shared" si="1"/>
        <v xml:space="preserve"> </v>
      </c>
      <c r="AS125" s="56">
        <f t="shared" si="21"/>
        <v>0</v>
      </c>
      <c r="AT125" s="56">
        <f t="shared" si="22"/>
        <v>0</v>
      </c>
      <c r="AU125" s="56" t="str">
        <f t="shared" si="23"/>
        <v xml:space="preserve"> </v>
      </c>
      <c r="AV125" s="56">
        <f t="shared" si="24"/>
        <v>0</v>
      </c>
      <c r="AW125" s="56">
        <f t="shared" si="25"/>
        <v>0</v>
      </c>
      <c r="AX125" s="56" t="str">
        <f t="shared" si="26"/>
        <v xml:space="preserve"> </v>
      </c>
      <c r="AY125" s="56">
        <f t="shared" si="27"/>
        <v>0</v>
      </c>
      <c r="AZ125" s="56">
        <f t="shared" si="34"/>
        <v>0</v>
      </c>
      <c r="BA125" s="56" t="str">
        <f t="shared" si="28"/>
        <v xml:space="preserve"> </v>
      </c>
      <c r="BB125" s="56">
        <f t="shared" si="35"/>
        <v>0</v>
      </c>
      <c r="BC125" s="56">
        <f t="shared" si="29"/>
        <v>0</v>
      </c>
      <c r="BD125" s="56" t="str">
        <f t="shared" si="30"/>
        <v xml:space="preserve"> </v>
      </c>
      <c r="BE125" s="56">
        <f t="shared" si="31"/>
        <v>0</v>
      </c>
      <c r="BF125" s="61">
        <f t="shared" si="32"/>
        <v>0</v>
      </c>
      <c r="BG125" s="62" t="str">
        <f t="shared" si="33"/>
        <v xml:space="preserve"> </v>
      </c>
      <c r="BH125" s="5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</row>
    <row r="126" spans="1:82" ht="10.5">
      <c r="A126" s="17">
        <v>116</v>
      </c>
      <c r="B126" s="93"/>
      <c r="C126" s="95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98"/>
      <c r="P126" s="73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98"/>
      <c r="AB126" s="73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103"/>
      <c r="AO126" s="13"/>
      <c r="AP126" s="56">
        <f t="shared" si="19"/>
        <v>0</v>
      </c>
      <c r="AQ126" s="56">
        <f t="shared" si="20"/>
        <v>0</v>
      </c>
      <c r="AR126" s="56" t="str">
        <f t="shared" si="1"/>
        <v xml:space="preserve"> </v>
      </c>
      <c r="AS126" s="56">
        <f t="shared" si="21"/>
        <v>0</v>
      </c>
      <c r="AT126" s="56">
        <f t="shared" si="22"/>
        <v>0</v>
      </c>
      <c r="AU126" s="56" t="str">
        <f t="shared" si="23"/>
        <v xml:space="preserve"> </v>
      </c>
      <c r="AV126" s="56">
        <f t="shared" si="24"/>
        <v>0</v>
      </c>
      <c r="AW126" s="56">
        <f t="shared" si="25"/>
        <v>0</v>
      </c>
      <c r="AX126" s="56" t="str">
        <f t="shared" si="26"/>
        <v xml:space="preserve"> </v>
      </c>
      <c r="AY126" s="56">
        <f t="shared" si="27"/>
        <v>0</v>
      </c>
      <c r="AZ126" s="56">
        <f t="shared" si="34"/>
        <v>0</v>
      </c>
      <c r="BA126" s="56" t="str">
        <f t="shared" si="28"/>
        <v xml:space="preserve"> </v>
      </c>
      <c r="BB126" s="56">
        <f t="shared" si="35"/>
        <v>0</v>
      </c>
      <c r="BC126" s="56">
        <f t="shared" si="29"/>
        <v>0</v>
      </c>
      <c r="BD126" s="56" t="str">
        <f t="shared" si="30"/>
        <v xml:space="preserve"> </v>
      </c>
      <c r="BE126" s="56">
        <f t="shared" si="31"/>
        <v>0</v>
      </c>
      <c r="BF126" s="61">
        <f t="shared" si="32"/>
        <v>0</v>
      </c>
      <c r="BG126" s="62" t="str">
        <f t="shared" si="33"/>
        <v xml:space="preserve"> </v>
      </c>
      <c r="BH126" s="5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</row>
    <row r="127" spans="1:82" ht="10.5">
      <c r="A127" s="13">
        <v>117</v>
      </c>
      <c r="B127" s="93"/>
      <c r="C127" s="95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98"/>
      <c r="P127" s="73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98"/>
      <c r="AB127" s="73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103"/>
      <c r="AO127" s="13"/>
      <c r="AP127" s="56">
        <f t="shared" si="19"/>
        <v>0</v>
      </c>
      <c r="AQ127" s="56">
        <f t="shared" si="20"/>
        <v>0</v>
      </c>
      <c r="AR127" s="56" t="str">
        <f t="shared" si="1"/>
        <v xml:space="preserve"> </v>
      </c>
      <c r="AS127" s="56">
        <f t="shared" si="21"/>
        <v>0</v>
      </c>
      <c r="AT127" s="56">
        <f t="shared" si="22"/>
        <v>0</v>
      </c>
      <c r="AU127" s="56" t="str">
        <f t="shared" si="23"/>
        <v xml:space="preserve"> </v>
      </c>
      <c r="AV127" s="56">
        <f t="shared" si="24"/>
        <v>0</v>
      </c>
      <c r="AW127" s="56">
        <f t="shared" si="25"/>
        <v>0</v>
      </c>
      <c r="AX127" s="56" t="str">
        <f t="shared" si="26"/>
        <v xml:space="preserve"> </v>
      </c>
      <c r="AY127" s="56">
        <f t="shared" si="27"/>
        <v>0</v>
      </c>
      <c r="AZ127" s="56">
        <f t="shared" si="34"/>
        <v>0</v>
      </c>
      <c r="BA127" s="56" t="str">
        <f t="shared" si="28"/>
        <v xml:space="preserve"> </v>
      </c>
      <c r="BB127" s="56">
        <f t="shared" si="35"/>
        <v>0</v>
      </c>
      <c r="BC127" s="56">
        <f t="shared" si="29"/>
        <v>0</v>
      </c>
      <c r="BD127" s="56" t="str">
        <f t="shared" si="30"/>
        <v xml:space="preserve"> </v>
      </c>
      <c r="BE127" s="56">
        <f t="shared" si="31"/>
        <v>0</v>
      </c>
      <c r="BF127" s="61">
        <f t="shared" si="32"/>
        <v>0</v>
      </c>
      <c r="BG127" s="62" t="str">
        <f t="shared" si="33"/>
        <v xml:space="preserve"> </v>
      </c>
      <c r="BH127" s="5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</row>
    <row r="128" spans="1:82" ht="10.5">
      <c r="A128" s="17">
        <v>118</v>
      </c>
      <c r="B128" s="93"/>
      <c r="C128" s="95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98"/>
      <c r="P128" s="73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98"/>
      <c r="AB128" s="73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103"/>
      <c r="AO128" s="13"/>
      <c r="AP128" s="56">
        <f t="shared" si="19"/>
        <v>0</v>
      </c>
      <c r="AQ128" s="56">
        <f t="shared" si="20"/>
        <v>0</v>
      </c>
      <c r="AR128" s="56" t="str">
        <f t="shared" si="1"/>
        <v xml:space="preserve"> </v>
      </c>
      <c r="AS128" s="56">
        <f t="shared" si="21"/>
        <v>0</v>
      </c>
      <c r="AT128" s="56">
        <f t="shared" si="22"/>
        <v>0</v>
      </c>
      <c r="AU128" s="56" t="str">
        <f t="shared" si="23"/>
        <v xml:space="preserve"> </v>
      </c>
      <c r="AV128" s="56">
        <f t="shared" si="24"/>
        <v>0</v>
      </c>
      <c r="AW128" s="56">
        <f t="shared" si="25"/>
        <v>0</v>
      </c>
      <c r="AX128" s="56" t="str">
        <f t="shared" si="26"/>
        <v xml:space="preserve"> </v>
      </c>
      <c r="AY128" s="56">
        <f t="shared" si="27"/>
        <v>0</v>
      </c>
      <c r="AZ128" s="56">
        <f t="shared" si="34"/>
        <v>0</v>
      </c>
      <c r="BA128" s="56" t="str">
        <f t="shared" si="28"/>
        <v xml:space="preserve"> </v>
      </c>
      <c r="BB128" s="56">
        <f t="shared" si="35"/>
        <v>0</v>
      </c>
      <c r="BC128" s="56">
        <f t="shared" si="29"/>
        <v>0</v>
      </c>
      <c r="BD128" s="56" t="str">
        <f t="shared" si="30"/>
        <v xml:space="preserve"> </v>
      </c>
      <c r="BE128" s="56">
        <f t="shared" si="31"/>
        <v>0</v>
      </c>
      <c r="BF128" s="61">
        <f t="shared" si="32"/>
        <v>0</v>
      </c>
      <c r="BG128" s="62" t="str">
        <f t="shared" si="33"/>
        <v xml:space="preserve"> </v>
      </c>
      <c r="BH128" s="5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</row>
    <row r="129" spans="1:82" ht="10.5">
      <c r="A129" s="17">
        <v>119</v>
      </c>
      <c r="B129" s="93"/>
      <c r="C129" s="95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98"/>
      <c r="P129" s="73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98"/>
      <c r="AB129" s="73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103"/>
      <c r="AO129" s="13"/>
      <c r="AP129" s="56">
        <f t="shared" si="19"/>
        <v>0</v>
      </c>
      <c r="AQ129" s="56">
        <f t="shared" si="20"/>
        <v>0</v>
      </c>
      <c r="AR129" s="56" t="str">
        <f t="shared" si="1"/>
        <v xml:space="preserve"> </v>
      </c>
      <c r="AS129" s="56">
        <f t="shared" si="21"/>
        <v>0</v>
      </c>
      <c r="AT129" s="56">
        <f t="shared" si="22"/>
        <v>0</v>
      </c>
      <c r="AU129" s="56" t="str">
        <f t="shared" si="23"/>
        <v xml:space="preserve"> </v>
      </c>
      <c r="AV129" s="56">
        <f t="shared" si="24"/>
        <v>0</v>
      </c>
      <c r="AW129" s="56">
        <f t="shared" si="25"/>
        <v>0</v>
      </c>
      <c r="AX129" s="56" t="str">
        <f t="shared" si="26"/>
        <v xml:space="preserve"> </v>
      </c>
      <c r="AY129" s="56">
        <f t="shared" si="27"/>
        <v>0</v>
      </c>
      <c r="AZ129" s="56">
        <f t="shared" si="34"/>
        <v>0</v>
      </c>
      <c r="BA129" s="56" t="str">
        <f t="shared" si="28"/>
        <v xml:space="preserve"> </v>
      </c>
      <c r="BB129" s="56">
        <f t="shared" si="35"/>
        <v>0</v>
      </c>
      <c r="BC129" s="56">
        <f t="shared" si="29"/>
        <v>0</v>
      </c>
      <c r="BD129" s="56" t="str">
        <f t="shared" si="30"/>
        <v xml:space="preserve"> </v>
      </c>
      <c r="BE129" s="56">
        <f t="shared" si="31"/>
        <v>0</v>
      </c>
      <c r="BF129" s="61">
        <f t="shared" si="32"/>
        <v>0</v>
      </c>
      <c r="BG129" s="62" t="str">
        <f t="shared" si="33"/>
        <v xml:space="preserve"> </v>
      </c>
      <c r="BH129" s="5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</row>
    <row r="130" spans="1:82" ht="10.5">
      <c r="A130" s="13">
        <v>120</v>
      </c>
      <c r="B130" s="93"/>
      <c r="C130" s="95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98"/>
      <c r="P130" s="73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98"/>
      <c r="AB130" s="73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103"/>
      <c r="AO130" s="13"/>
      <c r="AP130" s="56">
        <f t="shared" si="19"/>
        <v>0</v>
      </c>
      <c r="AQ130" s="56">
        <f t="shared" si="20"/>
        <v>0</v>
      </c>
      <c r="AR130" s="56" t="str">
        <f t="shared" si="1"/>
        <v xml:space="preserve"> </v>
      </c>
      <c r="AS130" s="56">
        <f t="shared" si="21"/>
        <v>0</v>
      </c>
      <c r="AT130" s="56">
        <f t="shared" si="22"/>
        <v>0</v>
      </c>
      <c r="AU130" s="56" t="str">
        <f t="shared" si="23"/>
        <v xml:space="preserve"> </v>
      </c>
      <c r="AV130" s="56">
        <f t="shared" si="24"/>
        <v>0</v>
      </c>
      <c r="AW130" s="56">
        <f t="shared" si="25"/>
        <v>0</v>
      </c>
      <c r="AX130" s="56" t="str">
        <f t="shared" si="26"/>
        <v xml:space="preserve"> </v>
      </c>
      <c r="AY130" s="56">
        <f t="shared" si="27"/>
        <v>0</v>
      </c>
      <c r="AZ130" s="56">
        <f t="shared" si="34"/>
        <v>0</v>
      </c>
      <c r="BA130" s="56" t="str">
        <f t="shared" si="28"/>
        <v xml:space="preserve"> </v>
      </c>
      <c r="BB130" s="56">
        <f t="shared" si="35"/>
        <v>0</v>
      </c>
      <c r="BC130" s="56">
        <f t="shared" si="29"/>
        <v>0</v>
      </c>
      <c r="BD130" s="56" t="str">
        <f t="shared" si="30"/>
        <v xml:space="preserve"> </v>
      </c>
      <c r="BE130" s="56">
        <f t="shared" si="31"/>
        <v>0</v>
      </c>
      <c r="BF130" s="61">
        <f t="shared" si="32"/>
        <v>0</v>
      </c>
      <c r="BG130" s="62" t="str">
        <f t="shared" si="33"/>
        <v xml:space="preserve"> </v>
      </c>
      <c r="BH130" s="5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</row>
    <row r="131" spans="1:82" ht="10.5">
      <c r="A131" s="17">
        <v>121</v>
      </c>
      <c r="B131" s="93"/>
      <c r="C131" s="95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98"/>
      <c r="P131" s="73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98"/>
      <c r="AB131" s="73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103"/>
      <c r="AO131" s="13"/>
      <c r="AP131" s="56">
        <f t="shared" si="19"/>
        <v>0</v>
      </c>
      <c r="AQ131" s="56">
        <f t="shared" si="20"/>
        <v>0</v>
      </c>
      <c r="AR131" s="56" t="str">
        <f t="shared" si="1"/>
        <v xml:space="preserve"> </v>
      </c>
      <c r="AS131" s="56">
        <f t="shared" si="21"/>
        <v>0</v>
      </c>
      <c r="AT131" s="56">
        <f t="shared" si="22"/>
        <v>0</v>
      </c>
      <c r="AU131" s="56" t="str">
        <f t="shared" si="23"/>
        <v xml:space="preserve"> </v>
      </c>
      <c r="AV131" s="56">
        <f t="shared" si="24"/>
        <v>0</v>
      </c>
      <c r="AW131" s="56">
        <f t="shared" si="25"/>
        <v>0</v>
      </c>
      <c r="AX131" s="56" t="str">
        <f t="shared" si="26"/>
        <v xml:space="preserve"> </v>
      </c>
      <c r="AY131" s="56">
        <f t="shared" si="27"/>
        <v>0</v>
      </c>
      <c r="AZ131" s="56">
        <f t="shared" si="34"/>
        <v>0</v>
      </c>
      <c r="BA131" s="56" t="str">
        <f t="shared" si="28"/>
        <v xml:space="preserve"> </v>
      </c>
      <c r="BB131" s="56">
        <f t="shared" si="35"/>
        <v>0</v>
      </c>
      <c r="BC131" s="56">
        <f t="shared" si="29"/>
        <v>0</v>
      </c>
      <c r="BD131" s="56" t="str">
        <f t="shared" si="30"/>
        <v xml:space="preserve"> </v>
      </c>
      <c r="BE131" s="56">
        <f t="shared" si="31"/>
        <v>0</v>
      </c>
      <c r="BF131" s="61">
        <f t="shared" si="32"/>
        <v>0</v>
      </c>
      <c r="BG131" s="62" t="str">
        <f t="shared" si="33"/>
        <v xml:space="preserve"> </v>
      </c>
      <c r="BH131" s="5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</row>
    <row r="132" spans="1:82" ht="10.5">
      <c r="A132" s="17">
        <v>122</v>
      </c>
      <c r="B132" s="93"/>
      <c r="C132" s="95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98"/>
      <c r="P132" s="73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98"/>
      <c r="AB132" s="73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103"/>
      <c r="AO132" s="13"/>
      <c r="AP132" s="56">
        <f t="shared" si="19"/>
        <v>0</v>
      </c>
      <c r="AQ132" s="56">
        <f t="shared" si="20"/>
        <v>0</v>
      </c>
      <c r="AR132" s="56" t="str">
        <f t="shared" si="1"/>
        <v xml:space="preserve"> </v>
      </c>
      <c r="AS132" s="56">
        <f t="shared" si="21"/>
        <v>0</v>
      </c>
      <c r="AT132" s="56">
        <f t="shared" si="22"/>
        <v>0</v>
      </c>
      <c r="AU132" s="56" t="str">
        <f t="shared" si="23"/>
        <v xml:space="preserve"> </v>
      </c>
      <c r="AV132" s="56">
        <f t="shared" si="24"/>
        <v>0</v>
      </c>
      <c r="AW132" s="56">
        <f t="shared" si="25"/>
        <v>0</v>
      </c>
      <c r="AX132" s="56" t="str">
        <f t="shared" si="26"/>
        <v xml:space="preserve"> </v>
      </c>
      <c r="AY132" s="56">
        <f t="shared" si="27"/>
        <v>0</v>
      </c>
      <c r="AZ132" s="56">
        <f t="shared" si="34"/>
        <v>0</v>
      </c>
      <c r="BA132" s="56" t="str">
        <f t="shared" si="28"/>
        <v xml:space="preserve"> </v>
      </c>
      <c r="BB132" s="56">
        <f t="shared" si="35"/>
        <v>0</v>
      </c>
      <c r="BC132" s="56">
        <f t="shared" si="29"/>
        <v>0</v>
      </c>
      <c r="BD132" s="56" t="str">
        <f t="shared" si="30"/>
        <v xml:space="preserve"> </v>
      </c>
      <c r="BE132" s="56">
        <f t="shared" si="31"/>
        <v>0</v>
      </c>
      <c r="BF132" s="61">
        <f t="shared" si="32"/>
        <v>0</v>
      </c>
      <c r="BG132" s="62" t="str">
        <f t="shared" si="33"/>
        <v xml:space="preserve"> </v>
      </c>
      <c r="BH132" s="5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</row>
    <row r="133" spans="1:82" ht="10.5">
      <c r="A133" s="13">
        <v>123</v>
      </c>
      <c r="B133" s="93"/>
      <c r="C133" s="95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98"/>
      <c r="P133" s="73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98"/>
      <c r="AB133" s="73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103"/>
      <c r="AO133" s="13"/>
      <c r="AP133" s="56">
        <f t="shared" si="19"/>
        <v>0</v>
      </c>
      <c r="AQ133" s="56">
        <f t="shared" si="20"/>
        <v>0</v>
      </c>
      <c r="AR133" s="56" t="str">
        <f t="shared" si="1"/>
        <v xml:space="preserve"> </v>
      </c>
      <c r="AS133" s="56">
        <f t="shared" si="21"/>
        <v>0</v>
      </c>
      <c r="AT133" s="56">
        <f t="shared" si="22"/>
        <v>0</v>
      </c>
      <c r="AU133" s="56" t="str">
        <f t="shared" si="23"/>
        <v xml:space="preserve"> </v>
      </c>
      <c r="AV133" s="56">
        <f t="shared" si="24"/>
        <v>0</v>
      </c>
      <c r="AW133" s="56">
        <f t="shared" si="25"/>
        <v>0</v>
      </c>
      <c r="AX133" s="56" t="str">
        <f t="shared" si="26"/>
        <v xml:space="preserve"> </v>
      </c>
      <c r="AY133" s="56">
        <f t="shared" si="27"/>
        <v>0</v>
      </c>
      <c r="AZ133" s="56">
        <f t="shared" si="34"/>
        <v>0</v>
      </c>
      <c r="BA133" s="56" t="str">
        <f t="shared" si="28"/>
        <v xml:space="preserve"> </v>
      </c>
      <c r="BB133" s="56">
        <f t="shared" si="35"/>
        <v>0</v>
      </c>
      <c r="BC133" s="56">
        <f t="shared" si="29"/>
        <v>0</v>
      </c>
      <c r="BD133" s="56" t="str">
        <f t="shared" si="30"/>
        <v xml:space="preserve"> </v>
      </c>
      <c r="BE133" s="56">
        <f t="shared" si="31"/>
        <v>0</v>
      </c>
      <c r="BF133" s="61">
        <f t="shared" si="32"/>
        <v>0</v>
      </c>
      <c r="BG133" s="62" t="str">
        <f t="shared" si="33"/>
        <v xml:space="preserve"> </v>
      </c>
      <c r="BH133" s="5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</row>
    <row r="134" spans="1:82" ht="10.5">
      <c r="A134" s="17">
        <v>124</v>
      </c>
      <c r="B134" s="93"/>
      <c r="C134" s="95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98"/>
      <c r="P134" s="73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98"/>
      <c r="AB134" s="73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103"/>
      <c r="AO134" s="13"/>
      <c r="AP134" s="56">
        <f t="shared" si="19"/>
        <v>0</v>
      </c>
      <c r="AQ134" s="56">
        <f t="shared" si="20"/>
        <v>0</v>
      </c>
      <c r="AR134" s="56" t="str">
        <f t="shared" si="1"/>
        <v xml:space="preserve"> </v>
      </c>
      <c r="AS134" s="56">
        <f t="shared" si="21"/>
        <v>0</v>
      </c>
      <c r="AT134" s="56">
        <f t="shared" si="22"/>
        <v>0</v>
      </c>
      <c r="AU134" s="56" t="str">
        <f t="shared" si="23"/>
        <v xml:space="preserve"> </v>
      </c>
      <c r="AV134" s="56">
        <f t="shared" si="24"/>
        <v>0</v>
      </c>
      <c r="AW134" s="56">
        <f t="shared" si="25"/>
        <v>0</v>
      </c>
      <c r="AX134" s="56" t="str">
        <f t="shared" si="26"/>
        <v xml:space="preserve"> </v>
      </c>
      <c r="AY134" s="56">
        <f t="shared" si="27"/>
        <v>0</v>
      </c>
      <c r="AZ134" s="56">
        <f t="shared" si="34"/>
        <v>0</v>
      </c>
      <c r="BA134" s="56" t="str">
        <f t="shared" si="28"/>
        <v xml:space="preserve"> </v>
      </c>
      <c r="BB134" s="56">
        <f t="shared" si="35"/>
        <v>0</v>
      </c>
      <c r="BC134" s="56">
        <f t="shared" si="29"/>
        <v>0</v>
      </c>
      <c r="BD134" s="56" t="str">
        <f t="shared" si="30"/>
        <v xml:space="preserve"> </v>
      </c>
      <c r="BE134" s="56">
        <f t="shared" si="31"/>
        <v>0</v>
      </c>
      <c r="BF134" s="61">
        <f t="shared" si="32"/>
        <v>0</v>
      </c>
      <c r="BG134" s="62" t="str">
        <f t="shared" si="33"/>
        <v xml:space="preserve"> </v>
      </c>
      <c r="BH134" s="5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</row>
    <row r="135" spans="1:82" ht="10.5">
      <c r="A135" s="17">
        <v>125</v>
      </c>
      <c r="B135" s="93"/>
      <c r="C135" s="95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98"/>
      <c r="P135" s="73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98"/>
      <c r="AB135" s="73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103"/>
      <c r="AO135" s="13"/>
      <c r="AP135" s="56">
        <f t="shared" si="19"/>
        <v>0</v>
      </c>
      <c r="AQ135" s="56">
        <f t="shared" si="20"/>
        <v>0</v>
      </c>
      <c r="AR135" s="56" t="str">
        <f t="shared" si="1"/>
        <v xml:space="preserve"> </v>
      </c>
      <c r="AS135" s="56">
        <f t="shared" si="21"/>
        <v>0</v>
      </c>
      <c r="AT135" s="56">
        <f t="shared" si="22"/>
        <v>0</v>
      </c>
      <c r="AU135" s="56" t="str">
        <f t="shared" si="23"/>
        <v xml:space="preserve"> </v>
      </c>
      <c r="AV135" s="56">
        <f t="shared" si="24"/>
        <v>0</v>
      </c>
      <c r="AW135" s="56">
        <f t="shared" si="25"/>
        <v>0</v>
      </c>
      <c r="AX135" s="56" t="str">
        <f t="shared" si="26"/>
        <v xml:space="preserve"> </v>
      </c>
      <c r="AY135" s="56">
        <f t="shared" si="27"/>
        <v>0</v>
      </c>
      <c r="AZ135" s="56">
        <f t="shared" si="34"/>
        <v>0</v>
      </c>
      <c r="BA135" s="56" t="str">
        <f t="shared" si="28"/>
        <v xml:space="preserve"> </v>
      </c>
      <c r="BB135" s="56">
        <f t="shared" si="35"/>
        <v>0</v>
      </c>
      <c r="BC135" s="56">
        <f t="shared" si="29"/>
        <v>0</v>
      </c>
      <c r="BD135" s="56" t="str">
        <f t="shared" si="30"/>
        <v xml:space="preserve"> </v>
      </c>
      <c r="BE135" s="56">
        <f t="shared" si="31"/>
        <v>0</v>
      </c>
      <c r="BF135" s="61">
        <f t="shared" si="32"/>
        <v>0</v>
      </c>
      <c r="BG135" s="62" t="str">
        <f t="shared" si="33"/>
        <v xml:space="preserve"> </v>
      </c>
      <c r="BH135" s="5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</row>
    <row r="136" spans="1:82" ht="10.5">
      <c r="A136" s="13">
        <v>126</v>
      </c>
      <c r="B136" s="93"/>
      <c r="C136" s="95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98"/>
      <c r="P136" s="73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98"/>
      <c r="AB136" s="73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103"/>
      <c r="AO136" s="13"/>
      <c r="AP136" s="56">
        <f t="shared" si="19"/>
        <v>0</v>
      </c>
      <c r="AQ136" s="56">
        <f t="shared" si="20"/>
        <v>0</v>
      </c>
      <c r="AR136" s="56" t="str">
        <f t="shared" si="1"/>
        <v xml:space="preserve"> </v>
      </c>
      <c r="AS136" s="56">
        <f t="shared" si="21"/>
        <v>0</v>
      </c>
      <c r="AT136" s="56">
        <f t="shared" si="22"/>
        <v>0</v>
      </c>
      <c r="AU136" s="56" t="str">
        <f t="shared" si="23"/>
        <v xml:space="preserve"> </v>
      </c>
      <c r="AV136" s="56">
        <f t="shared" si="24"/>
        <v>0</v>
      </c>
      <c r="AW136" s="56">
        <f t="shared" si="25"/>
        <v>0</v>
      </c>
      <c r="AX136" s="56" t="str">
        <f t="shared" si="26"/>
        <v xml:space="preserve"> </v>
      </c>
      <c r="AY136" s="56">
        <f t="shared" si="27"/>
        <v>0</v>
      </c>
      <c r="AZ136" s="56">
        <f t="shared" si="34"/>
        <v>0</v>
      </c>
      <c r="BA136" s="56" t="str">
        <f t="shared" si="28"/>
        <v xml:space="preserve"> </v>
      </c>
      <c r="BB136" s="56">
        <f t="shared" si="35"/>
        <v>0</v>
      </c>
      <c r="BC136" s="56">
        <f t="shared" si="29"/>
        <v>0</v>
      </c>
      <c r="BD136" s="56" t="str">
        <f t="shared" si="30"/>
        <v xml:space="preserve"> </v>
      </c>
      <c r="BE136" s="56">
        <f t="shared" si="31"/>
        <v>0</v>
      </c>
      <c r="BF136" s="61">
        <f t="shared" si="32"/>
        <v>0</v>
      </c>
      <c r="BG136" s="62" t="str">
        <f t="shared" si="33"/>
        <v xml:space="preserve"> </v>
      </c>
      <c r="BH136" s="5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</row>
    <row r="137" spans="1:82" ht="10.5">
      <c r="A137" s="17">
        <v>127</v>
      </c>
      <c r="B137" s="93"/>
      <c r="C137" s="95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98"/>
      <c r="P137" s="73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98"/>
      <c r="AB137" s="73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103"/>
      <c r="AO137" s="13"/>
      <c r="AP137" s="56">
        <f t="shared" si="19"/>
        <v>0</v>
      </c>
      <c r="AQ137" s="56">
        <f t="shared" si="20"/>
        <v>0</v>
      </c>
      <c r="AR137" s="56" t="str">
        <f t="shared" si="1"/>
        <v xml:space="preserve"> </v>
      </c>
      <c r="AS137" s="56">
        <f t="shared" si="21"/>
        <v>0</v>
      </c>
      <c r="AT137" s="56">
        <f t="shared" si="22"/>
        <v>0</v>
      </c>
      <c r="AU137" s="56" t="str">
        <f t="shared" si="23"/>
        <v xml:space="preserve"> </v>
      </c>
      <c r="AV137" s="56">
        <f t="shared" si="24"/>
        <v>0</v>
      </c>
      <c r="AW137" s="56">
        <f t="shared" si="25"/>
        <v>0</v>
      </c>
      <c r="AX137" s="56" t="str">
        <f t="shared" si="26"/>
        <v xml:space="preserve"> </v>
      </c>
      <c r="AY137" s="56">
        <f t="shared" si="27"/>
        <v>0</v>
      </c>
      <c r="AZ137" s="56">
        <f t="shared" si="34"/>
        <v>0</v>
      </c>
      <c r="BA137" s="56" t="str">
        <f t="shared" si="28"/>
        <v xml:space="preserve"> </v>
      </c>
      <c r="BB137" s="56">
        <f t="shared" si="35"/>
        <v>0</v>
      </c>
      <c r="BC137" s="56">
        <f t="shared" si="29"/>
        <v>0</v>
      </c>
      <c r="BD137" s="56" t="str">
        <f t="shared" si="30"/>
        <v xml:space="preserve"> </v>
      </c>
      <c r="BE137" s="56">
        <f t="shared" si="31"/>
        <v>0</v>
      </c>
      <c r="BF137" s="61">
        <f t="shared" si="32"/>
        <v>0</v>
      </c>
      <c r="BG137" s="62" t="str">
        <f t="shared" si="33"/>
        <v xml:space="preserve"> </v>
      </c>
      <c r="BH137" s="5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</row>
    <row r="138" spans="1:82" ht="10.5">
      <c r="A138" s="17">
        <v>128</v>
      </c>
      <c r="B138" s="93"/>
      <c r="C138" s="95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98"/>
      <c r="P138" s="73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98"/>
      <c r="AB138" s="73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103"/>
      <c r="AO138" s="13"/>
      <c r="AP138" s="56">
        <f t="shared" si="19"/>
        <v>0</v>
      </c>
      <c r="AQ138" s="56">
        <f t="shared" si="20"/>
        <v>0</v>
      </c>
      <c r="AR138" s="56" t="str">
        <f t="shared" si="1"/>
        <v xml:space="preserve"> </v>
      </c>
      <c r="AS138" s="56">
        <f t="shared" si="21"/>
        <v>0</v>
      </c>
      <c r="AT138" s="56">
        <f t="shared" si="22"/>
        <v>0</v>
      </c>
      <c r="AU138" s="56" t="str">
        <f t="shared" si="23"/>
        <v xml:space="preserve"> </v>
      </c>
      <c r="AV138" s="56">
        <f t="shared" si="24"/>
        <v>0</v>
      </c>
      <c r="AW138" s="56">
        <f t="shared" si="25"/>
        <v>0</v>
      </c>
      <c r="AX138" s="56" t="str">
        <f t="shared" si="26"/>
        <v xml:space="preserve"> </v>
      </c>
      <c r="AY138" s="56">
        <f t="shared" si="27"/>
        <v>0</v>
      </c>
      <c r="AZ138" s="56">
        <f t="shared" si="34"/>
        <v>0</v>
      </c>
      <c r="BA138" s="56" t="str">
        <f t="shared" si="28"/>
        <v xml:space="preserve"> </v>
      </c>
      <c r="BB138" s="56">
        <f t="shared" si="35"/>
        <v>0</v>
      </c>
      <c r="BC138" s="56">
        <f t="shared" si="29"/>
        <v>0</v>
      </c>
      <c r="BD138" s="56" t="str">
        <f t="shared" si="30"/>
        <v xml:space="preserve"> </v>
      </c>
      <c r="BE138" s="56">
        <f t="shared" si="31"/>
        <v>0</v>
      </c>
      <c r="BF138" s="61">
        <f t="shared" si="32"/>
        <v>0</v>
      </c>
      <c r="BG138" s="62" t="str">
        <f t="shared" si="33"/>
        <v xml:space="preserve"> </v>
      </c>
      <c r="BH138" s="5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</row>
    <row r="139" spans="1:82" ht="10.5">
      <c r="A139" s="13">
        <v>129</v>
      </c>
      <c r="B139" s="93"/>
      <c r="C139" s="95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98"/>
      <c r="P139" s="73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98"/>
      <c r="AB139" s="73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103"/>
      <c r="AO139" s="13"/>
      <c r="AP139" s="56">
        <f t="shared" si="19"/>
        <v>0</v>
      </c>
      <c r="AQ139" s="56">
        <f t="shared" si="20"/>
        <v>0</v>
      </c>
      <c r="AR139" s="56" t="str">
        <f t="shared" si="1"/>
        <v xml:space="preserve"> </v>
      </c>
      <c r="AS139" s="56">
        <f t="shared" si="21"/>
        <v>0</v>
      </c>
      <c r="AT139" s="56">
        <f t="shared" si="22"/>
        <v>0</v>
      </c>
      <c r="AU139" s="56" t="str">
        <f t="shared" si="23"/>
        <v xml:space="preserve"> </v>
      </c>
      <c r="AV139" s="56">
        <f t="shared" si="24"/>
        <v>0</v>
      </c>
      <c r="AW139" s="56">
        <f t="shared" si="25"/>
        <v>0</v>
      </c>
      <c r="AX139" s="56" t="str">
        <f t="shared" si="26"/>
        <v xml:space="preserve"> </v>
      </c>
      <c r="AY139" s="56">
        <f t="shared" si="27"/>
        <v>0</v>
      </c>
      <c r="AZ139" s="56">
        <f t="shared" si="34"/>
        <v>0</v>
      </c>
      <c r="BA139" s="56" t="str">
        <f t="shared" si="28"/>
        <v xml:space="preserve"> </v>
      </c>
      <c r="BB139" s="56">
        <f t="shared" si="35"/>
        <v>0</v>
      </c>
      <c r="BC139" s="56">
        <f t="shared" si="29"/>
        <v>0</v>
      </c>
      <c r="BD139" s="56" t="str">
        <f t="shared" si="30"/>
        <v xml:space="preserve"> </v>
      </c>
      <c r="BE139" s="56">
        <f t="shared" si="31"/>
        <v>0</v>
      </c>
      <c r="BF139" s="61">
        <f t="shared" si="32"/>
        <v>0</v>
      </c>
      <c r="BG139" s="62" t="str">
        <f t="shared" si="33"/>
        <v xml:space="preserve"> </v>
      </c>
      <c r="BH139" s="5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</row>
    <row r="140" spans="1:82" ht="10.5">
      <c r="A140" s="17">
        <v>130</v>
      </c>
      <c r="B140" s="93"/>
      <c r="C140" s="95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98"/>
      <c r="P140" s="73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98"/>
      <c r="AB140" s="73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103"/>
      <c r="AO140" s="13"/>
      <c r="AP140" s="56">
        <f t="shared" si="19"/>
        <v>0</v>
      </c>
      <c r="AQ140" s="56">
        <f t="shared" ref="AQ140:AQ143" si="36">IF($D$8="CO1",SUMIF($D140,"&gt;0",$D$10),)+IF($E$8="CO1",SUMIF($E140,"&gt;0",$E$10),)+IF($F$8="CO1",SUMIF($F140,"&gt;0",$F$10),)+IF($G$8="CO1",SUMIF($G140,"&gt;0",$G$10),)+IF($H$8="CO1",SUMIF($H140,"&gt;0",$H$10),)+IF($I$8="CO1",SUMIF($I140,"&gt;0",$I$10),)+IF($J$8="CO1",SUMIF($J140,"&gt;0",$J$10),)+IF($K$8="CO1",SUMIF($K140,"&gt;0",$K$10),)+IF($L$8="CO1",SUMIF($L140,"&gt;0",$L$10),)+IF($M$8="CO1",SUMIF($M140,"&gt;0",$M$10),)+IF($N$8="CO1",SUMIF($N140,"&gt;0",$N$10),)+IF($O$8="CO1",SUMIF($O140,"&gt;0",$O$10),)+IF($P$8="CO1",SUMIF($P140,"&gt;0",$P$10),)+IF($Q$8="CO1",SUMIF($Q140,"&gt;0",$Q$10),)+IF($R$8="CO1",SUMIF($R140,"&gt;0",$R$10),)+IF($S$8="CO1",SUMIF($S140,"&gt;0",$S$10),)+IF($T$8="CO1",SUMIF($T140,"&gt;0",$T$10),)+IF($U$8="CO1",SUMIF($U140,"&gt;0",$U$10),)+IF($V$8="CO1",SUMIF($V140,"&gt;0",$V$10),)+IF($W$8="CO1",SUMIF($W140,"&gt;0",$W$10),)+IF($X$8="CO1",SUMIF($X140,"&gt;0",$X$10),)+IF($Y$8="CO1",SUMIF($Y140,"&gt;0",$Y$10),)+IF($Z$8="CO1",SUMIF($Z140,"&gt;0",$Z$10),)+IF($AA$8="CO1",SUMIF($AA140,"&gt;0",$AA$10),)+IF($AB$8="CO1",SUMIF($AB140,"&gt;0",$AB$10),)+IF($AC$8="CO1",SUMIF($AC140,"&gt;0",$AC$10),)+IF($AD$8="CO1",SUMIF($AD140,"&gt;0",$AD$10),)+IF($AE$8="CO1",SUMIF($AE140,"&gt;0",$AE$10),)+IF($AF$8="CO1",SUMIF($AF140,"&gt;0",$AF$10),)+IF($AG$8="CO1",SUMIF($AG140,"&gt;0",$AG$10),)+IF($AH$8="CO1",SUMIF($AH140,"&gt;0",$AH$10),)+IF($AI$8="CO1",SUMIF($AI140,"&gt;0",$AI$10),)+IF($AJ$8="CO1",SUMIF($AJ140,"&gt;0",$AJ$10),)+IF($AK$8="CO1",SUMIF($AK140,"&gt;0",$AK$10),)+IF($AL$8="CO1",SUMIF($AL140,"&gt;0",$AL$10),)+IF($AM$8="CO1",SUMIF($AM140,"&gt;0",$AM$10),)</f>
        <v>0</v>
      </c>
      <c r="AR140" s="56" t="str">
        <f t="shared" si="1"/>
        <v xml:space="preserve"> </v>
      </c>
      <c r="AS140" s="56">
        <f t="shared" ref="AS140:AS143" si="37">IF($D$8="CO2",SUM(D140),)+IF($E$8="CO2",SUM(E140),)+IF($F$8="CO2",SUM(F140),)+IF($G$8="CO2",SUM(G140),)+IF($H$8="CO2",SUM(H140),)+IF($I$8="CO2",SUM(I140),)+IF($J$8="CO2",SUM(J140),)+IF($K$8="CO2",SUM(K140),)+IF($L$8="CO2",SUM(L140),)+IF($M$8="CO2",SUM(M140),)+IF($N$8="CO2",SUM(N140),)+IF($O$8="CO2",SUM(O140),)+IF($P$8="CO2",SUM(P140),)+IF($Q$8="CO2",SUM(Q140),)+IF($R$8="CO2",SUM(R140),)+IF($S$8="CO2",SUM(S140),)+IF($T$8="CO2",SUM(T140),)+IF($U$8="CO2",SUM(U140),)+IF($V$8="CO2",SUM(V140),)+IF($W$8="CO2",SUM(W140),)+IF($X$8="CO2",SUM(X140),)+IF($Y$8="CO2",SUM(Y140),)+IF($Z$8="CO2",SUM(Z140),)+IF($AA$8="CO2",SUM(AA140),)+IF($AB$8="CO2",SUM(AB140),)+IF($AC$8="CO2",SUM(AC140),)+IF($AD$8="CO2",SUM(AD140),)+IF($AE$8="CO2",SUM(AE140),)+IF($AF$8="CO2",SUM(AF140),)+IF($AG$8="CO2",SUM(AG140),)+IF($AH$8="CO2",SUM(AH140),)+IF($AI$8="CO2",SUM(AI140),)+IF($AJ$8="CO2",SUM(AJ140),)+IF($AK$8="CO2",SUM(AK140),)+IF($AL$8="CO2",SUM(AL140),)+IF($AM$8="CO2",SUM(AM140),)+IF($AN$8="CO2",SUM(AN140),)</f>
        <v>0</v>
      </c>
      <c r="AT140" s="56">
        <f t="shared" ref="AT140:AT143" si="38">IF($D$8="CO2",SUMIF($D140,"&gt;0",$D$10),)+IF($E$8="CO2",SUMIF($E140,"&gt;0",$E$10),)+IF($F$8="CO2",SUMIF($F140,"&gt;0",$F$10),)+IF($G$8="CO2",SUMIF($G140,"&gt;0",$G$10),)+IF($H$8="CO2",SUMIF($H140,"&gt;0",$H$10),)+IF($I$8="CO2",SUMIF($I140,"&gt;0",$I$10),)+IF($J$8="CO2",SUMIF($J140,"&gt;0",$J$10),)+IF($K$8="CO2",SUMIF($K140,"&gt;0",$K$10),)+IF($L$8="CO2",SUMIF($L140,"&gt;0",$L$10),)+IF($M$8="CO2",SUMIF($M140,"&gt;0",$M$10),)+IF($N$8="CO2",SUMIF($N140,"&gt;0",$N$10),)+IF($O$8="CO2",SUMIF($O140,"&gt;0",$O$10),)+IF($P$8="CO2",SUMIF($P140,"&gt;0",$P$10),)+IF($Q$8="CO2",SUMIF($Q140,"&gt;0",$Q$10),)+IF($R$8="CO2",SUMIF($R140,"&gt;0",$R$10),)+IF($S$8="CO2",SUMIF($S140,"&gt;0",$S$10),)+IF($T$8="CO2",SUMIF($T140,"&gt;0",$T$10),)+IF($U$8="CO2",SUMIF($U140,"&gt;0",$U$10),)+IF($V$8="CO2",SUMIF($V140,"&gt;0",$V$10),)+IF($W$8="CO2",SUMIF($W140,"&gt;0",$W$10),)+IF($X$8="CO2",SUMIF($X140,"&gt;0",$X$10),)+IF($Y$8="CO2",SUMIF($Y140,"&gt;0",$Y$10),)+IF($Z$8="CO2",SUMIF($Z140,"&gt;0",$Z$10),)+IF($AA$8="CO2",SUMIF($AA140,"&gt;0",$AA$10),)+IF($AB$8="CO2",SUMIF($AB140,"&gt;0",$AB$10),)+IF($AC$8="CO2",SUMIF($AC140,"&gt;0",$AC$10),)+IF($AD$8="CO2",SUMIF($AD140,"&gt;0",$AD$10),)+IF($AE$8="CO2",SUMIF($AE140,"&gt;0",$AE$10),)+IF($AF$8="CO2",SUMIF($AF140,"&gt;0",$AF$10),)+IF($AG$8="CO2",SUMIF($AG140,"&gt;0",$AG$10),)+IF($AH$8="CO2",SUMIF($AH140,"&gt;0",$AH$10),)+IF($AI$8="CO2",SUMIF($AI140,"&gt;0",$AI$10),)+IF($AJ$8="CO2",SUMIF($AJ140,"&gt;0",$AJ$10),)+IF($AK$8="CO2",SUMIF($AK140,"&gt;0",$AK$10),)+IF($AL$8="CO2",SUMIF($AL140,"&gt;0",$AL$10),)+IF($AM$8="CO2",SUMIF($AM140,"&gt;0",$AM$10),)</f>
        <v>0</v>
      </c>
      <c r="AU140" s="56" t="str">
        <f t="shared" ref="AU140:AU143" si="39">IF(AS140=0," ",AS140/AT140*100)</f>
        <v xml:space="preserve"> </v>
      </c>
      <c r="AV140" s="56">
        <f t="shared" ref="AV140:AV143" si="40">IF($D$8="CO3",SUM(D140),)+IF($E$8="CO3",SUM(E140),)+IF($F$8="CO3",SUM(F140),)+IF($G$8="CO3",SUM(G140),)+IF($H$8="CO3",SUM(H140),)+IF($I$8="CO3",SUM(I140),)+IF($J$8="CO3",SUM(J140),)+IF($K$8="CO3",SUM(K140),)+IF($L$8="CO3",SUM(L140),)+IF($M$8="CO3",SUM(M140),)+IF($N$8="CO3",SUM(N140),)+IF($O$8="CO3",SUM(O140),)+IF($P$8="CO3",SUM(P140),)+IF($Q$8="CO3",SUM(Q140),)+IF($R$8="CO3",SUM(R140),)+IF($S$8="CO3",SUM(S140),)+IF($T$8="CO3",SUM(T140),)+IF($U$8="CO3",SUM(U140),)+IF($V$8="CO3",SUM(V140),)+IF($W$8="CO3",SUM(W140),)+IF($X$8="CO3",SUM(X140),)+IF($Y$8="CO3",SUM(Y140),)+IF($Z$8="CO3",SUM(Z140),)+IF($AA$8="CO3",SUM(AA140),)+IF($AB$8="CO3",SUM(AB140),)+IF($AC$8="CO3",SUM(AC140),)+IF($AD$8="CO3",SUM(AD140),)+IF($AE$8="CO3",SUM(AE140),)+IF($AF$8="CO3",SUM(AF140),)+IF($AG$8="CO3",SUM(AG140),)+IF($AH$8="CO3",SUM(AH140),)+IF($AI$8="CO3",SUM(AI140),)+IF($AJ$8="CO3",SUM(AJ140),)+IF($AK$8="CO3",SUM(AK140),)+IF($AL$8="CO3",SUM(AL140),)+IF($AM$8="CO3",SUM(AM140),)+IF($AN$8="CO3",SUM(AN140),)</f>
        <v>0</v>
      </c>
      <c r="AW140" s="56">
        <f t="shared" ref="AW140:AW143" si="41">IF($D$8="CO3",SUMIF($D140,"&gt;0",$D$10),)+IF($E$8="CO3",SUMIF($E140,"&gt;0",$E$10),)+IF($F$8="CO3",SUMIF($F140,"&gt;0",$F$10),)+IF($G$8="CO3",SUMIF($G140,"&gt;0",$G$10),)+IF($H$8="CO3",SUMIF($H140,"&gt;0",$H$10),)+IF($I$8="CO3",SUMIF($I140,"&gt;0",$I$10),)+IF($J$8="CO3",SUMIF($J140,"&gt;0",$J$10),)+IF($K$8="CO3",SUMIF($K140,"&gt;0",$K$10),)+IF($L$8="CO3",SUMIF($L140,"&gt;0",$L$10),)+IF($M$8="CO3",SUMIF($M140,"&gt;0",$M$10),)+IF($N$8="CO3",SUMIF($N140,"&gt;0",$N$10),)+IF($O$8="CO3",SUMIF($O140,"&gt;0",$O$10),)+IF($P$8="CO3",SUMIF($P140,"&gt;0",$P$10),)+IF($Q$8="CO3",SUMIF($Q140,"&gt;0",$Q$10),)+IF($R$8="CO3",SUMIF($R140,"&gt;0",$R$10),)+IF($S$8="CO3",SUMIF($S140,"&gt;0",$S$10),)+IF($T$8="CO3",SUMIF($T140,"&gt;0",$T$10),)+IF($U$8="CO3",SUMIF($U140,"&gt;0",$U$10),)+IF($V$8="CO3",SUMIF($V140,"&gt;0",$V$10),)+IF($W$8="CO3",SUMIF($W140,"&gt;0",$W$10),)+IF($X$8="CO3",SUMIF($X140,"&gt;0",$X$10),)+IF($Y$8="CO3",SUMIF($Y140,"&gt;0",$Y$10),)+IF($Z$8="CO3",SUMIF($Z140,"&gt;0",$Z$10),)+IF($AA$8="CO3",SUMIF($AA140,"&gt;0",$AA$10),)+IF($AB$8="CO3",SUMIF($AB140,"&gt;0",$AB$10),)+IF($AC$8="CO3",SUMIF($AC140,"&gt;0",$AC$10),)+IF($AD$8="CO3",SUMIF($AD140,"&gt;0",$AD$10),)+IF($AE$8="CO3",SUMIF($AE140,"&gt;0",$AE$10),)+IF($AF$8="CO3",SUMIF($AF140,"&gt;0",$AF$10),)+IF($AG$8="CO3",SUMIF($AG140,"&gt;0",$AG$10),)+IF($AH$8="CO3",SUMIF($AH140,"&gt;0",$AH$10),)+IF($AI$8="CO3",SUMIF($AI140,"&gt;0",$AI$10),)+IF($AJ$8="CO3",SUMIF($AJ140,"&gt;0",$AJ$10),)+IF($AK$8="CO3",SUMIF($AK140,"&gt;0",$AK$10),)+IF($AL$8="CO3",SUMIF($AL140,"&gt;0",$AL$10),)+IF($AM$8="CO3",SUMIF($AM140,"&gt;0",$AM$10),)</f>
        <v>0</v>
      </c>
      <c r="AX140" s="56" t="str">
        <f>IF(AV140=0," ",AV140/AW140*100)</f>
        <v xml:space="preserve"> </v>
      </c>
      <c r="AY140" s="56">
        <f t="shared" ref="AY140:AY143" si="42">IF($D$8="CO4",SUM(D140),)+IF($E$8="CO4",SUM(E140),)+IF($F$8="CO4",SUM(F140),)+IF($G$8="CO4",SUM(G140),)+IF($H$8="CO4",SUM(H140),)+IF($I$8="CO4",SUM(I140),)+IF($J$8="CO4",SUM(J140),)+IF($K$8="CO4",SUM(K140),)+IF($L$8="CO4",SUM(L140),)+IF($M$8="CO4",SUM(M140),)+IF($N$8="CO4",SUM(N140),)+IF($O$8="CO4",SUM(O140),)+IF($P$8="CO4",SUM(P140),)+IF($Q$8="CO4",SUM(Q140),)+IF($R$8="CO4",SUM(R140),)+IF($S$8="CO4",SUM(S140),)+IF($T$8="CO4",SUM(T140),)+IF($U$8="CO4",SUM(U140),)+IF($V$8="CO4",SUM(V140),)+IF($W$8="CO4",SUM(W140),)+IF($X$8="CO4",SUM(X140),)+IF($Y$8="CO4",SUM(Y140),)+IF($Z$8="CO4",SUM(Z140),)+IF($AA$8="CO4",SUM(AA140),)+IF($AB$8="CO4",SUM(AB140),)+IF($AC$8="CO4",SUM(AC140),)+IF($AD$8="CO4",SUM(AD140),)+IF($AE$8="CO4",SUM(AE140),)+IF($AF$8="CO4",SUM(AF140),)+IF($AG$8="CO4",SUM(AG140),)+IF($AH$8="CO4",SUM(AH140),)+IF($AI$8="CO4",SUM(AI140),)+IF($AJ$8="CO4",SUM(AJ140),)+IF($AK$8="CO4",SUM(AK140),)+IF($AL$8="CO4",SUM(AL140),)+IF($AM$8="CO4",SUM(AM140),)+IF($AN$8="CO4",SUM(AN140),)</f>
        <v>0</v>
      </c>
      <c r="AZ140" s="56">
        <f t="shared" si="34"/>
        <v>0</v>
      </c>
      <c r="BA140" s="56" t="str">
        <f t="shared" ref="BA140:BA143" si="43">IF(AY140=0," ",AY140/AZ140*100)</f>
        <v xml:space="preserve"> </v>
      </c>
      <c r="BB140" s="56">
        <f t="shared" si="35"/>
        <v>0</v>
      </c>
      <c r="BC140" s="56">
        <f t="shared" ref="BC140:BC143" si="44">IF($D$8="CO5",SUMIF($D140,"&gt;0",$D$10),)+IF($E$8="CO5",SUMIF($E140,"&gt;0",$E$10),)+IF($F$8="CO5",SUMIF($F140,"&gt;0",$F$10),)+IF($G$8="CO5",SUMIF($G140,"&gt;0",$G$10),)+IF($H$8="CO5",SUMIF($H140,"&gt;0",$H$10),)+IF($I$8="CO5",SUMIF($I140,"&gt;0",$I$10),)+IF($J$8="CO5",SUMIF($J140,"&gt;0",$J$10),)+IF($K$8="CO5",SUMIF($K140,"&gt;0",$K$10),)+IF($L$8="CO5",SUMIF($L140,"&gt;0",$L$10),)+IF($M$8="CO5",SUMIF($M140,"&gt;0",$M$10),)+IF($N$8="CO5",SUMIF($N140,"&gt;0",$N$10),)+IF($O$8="CO5",SUMIF($O140,"&gt;0",$O$10),)+IF($P$8="CO5",SUMIF($P140,"&gt;0",$P$10),)+IF($Q$8="CO5",SUMIF($Q140,"&gt;0",$Q$10),)+IF($R$8="CO5",SUMIF($R140,"&gt;0",$R$10),)+IF($S$8="CO5",SUMIF($S140,"&gt;0",$S$10),)+IF($T$8="CO5",SUMIF($T140,"&gt;0",$T$10),)+IF($U$8="CO5",SUMIF($U140,"&gt;0",$U$10),)+IF($V$8="CO5",SUMIF($V140,"&gt;0",$V$10),)+IF($W$8="CO5",SUMIF($W140,"&gt;0",$W$10),)+IF($X$8="CO5",SUMIF($X140,"&gt;0",$X$10),)+IF($Y$8="CO5",SUMIF($Y140,"&gt;0",$Y$10),)+IF($Z$8="CO5",SUMIF($Z140,"&gt;0",$Z$10),)+IF($AA$8="CO5",SUMIF($AA140,"&gt;0",$AA$10),)+IF($AB$8="CO5",SUMIF($AB140,"&gt;0",$AB$10),)+IF($AC$8="CO5",SUMIF($AC140,"&gt;0",$AC$10),)+IF($AD$8="CO5",SUMIF($AD140,"&gt;0",$AD$10),)+IF($AE$8="CO5",SUMIF($AE140,"&gt;0",$AE$10),)+IF($AF$8="CO5",SUMIF($AF140,"&gt;0",$AF$10),)+IF($AG$8="CO5",SUMIF($AG140,"&gt;0",$AG$10),)+IF($AH$8="CO5",SUMIF($AH140,"&gt;0",$AH$10),)+IF($AI$8="CO5",SUMIF($AI140,"&gt;0",$AI$10),)+IF($AJ$8="CO5",SUMIF($AJ140,"&gt;0",$AJ$10),)+IF($AK$8="CO5",SUMIF($AK140,"&gt;0",$AK$10),)+IF($AL$8="CO5",SUMIF($AL140,"&gt;0",$AL$10),)+IF($AM$8="CO5",SUMIF($AM140,"&gt;0",$AM$10),)</f>
        <v>0</v>
      </c>
      <c r="BD140" s="56" t="str">
        <f>IF(BB140=0," ",BB140/BC140*100)</f>
        <v xml:space="preserve"> </v>
      </c>
      <c r="BE140" s="56">
        <f t="shared" si="31"/>
        <v>0</v>
      </c>
      <c r="BF140" s="61">
        <f t="shared" ref="BF140:BF143" si="45">IF($D$8="CO6",SUMIF($D140,"&gt;0",$D$10),)+IF($E$8="CO6",SUMIF($E140,"&gt;0",$E$10),)+IF($F$8="CO6",SUMIF($F140,"&gt;0",$F$10),)+IF($G$8="CO6",SUMIF($G140,"&gt;0",$G$10),)+IF($H$8="CO6",SUMIF($H140,"&gt;0",$H$10),)+IF($I$8="CO6",SUMIF($I140,"&gt;0",$I$10),)+IF($J$8="CO6",SUMIF($J140,"&gt;0",$J$10),)+IF($K$8="CO6",SUMIF($K140,"&gt;0",$K$10),)+IF($L$8="CO6",SUMIF($L140,"&gt;0",$L$10),)+IF($M$8="CO6",SUMIF($M140,"&gt;0",$M$10),)+IF($N$8="CO6",SUMIF($N140,"&gt;0",$N$10),)+IF($O$8="CO6",SUMIF($O140,"&gt;0",$O$10),)+IF($P$8="CO6",SUMIF($P140,"&gt;0",$P$10),)+IF($Q$8="CO6",SUMIF($Q140,"&gt;0",$Q$10),)+IF($R$8="CO6",SUMIF($R140,"&gt;0",$R$10),)+IF($S$8="CO6",SUMIF($S140,"&gt;0",$S$10),)+IF($T$8="CO6",SUMIF($T140,"&gt;0",$T$10),)+IF($U$8="CO6",SUMIF($U140,"&gt;0",$U$10),)+IF($V$8="CO6",SUMIF($V140,"&gt;0",$V$10),)+IF($W$8="CO6",SUMIF($W140,"&gt;0",$W$10),)+IF($X$8="CO6",SUMIF($X140,"&gt;0",$X$10),)+IF($Y$8="CO6",SUMIF($Y140,"&gt;0",$Y$10),)+IF($Z$8="CO6",SUMIF($Z140,"&gt;0",$Z$10),)+IF($AA$8="CO6",SUMIF($AA140,"&gt;0",$AA$10),)+IF($AB$8="CO6",SUMIF($AB140,"&gt;0",$AB$10),)+IF($AC$8="CO6",SUMIF($AC140,"&gt;0",$AC$10),)+IF($AD$8="CO6",SUMIF($AD140,"&gt;0",$AD$10),)+IF($AE$8="CO6",SUMIF($AE140,"&gt;0",$AE$10),)+IF($AF$8="CO6",SUMIF($AF140,"&gt;0",$AF$10),)+IF($AG$8="CO6",SUMIF($AG140,"&gt;0",$AG$10),)+IF($AH$8="CO6",SUMIF($AH140,"&gt;0",$AH$10),)+IF($AI$8="CO6",SUMIF($AI140,"&gt;0",$AI$10),)+IF($AJ$8="CO6",SUMIF($AJ140,"&gt;0",$AJ$10),)+IF($AK$8="CO6",SUMIF($AK140,"&gt;0",$AK$10),)+IF($AL$8="CO6",SUMIF($AL140,"&gt;0",$AL$10),)+IF($AM$8="CO6",SUMIF($AM140,"&gt;0",$AM$10),)</f>
        <v>0</v>
      </c>
      <c r="BG140" s="62" t="str">
        <f>IF(BE140=0," ",BE140/BF140*100)</f>
        <v xml:space="preserve"> </v>
      </c>
      <c r="BH140" s="5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</row>
    <row r="141" spans="1:82" ht="10.5">
      <c r="A141" s="17">
        <v>131</v>
      </c>
      <c r="B141" s="93"/>
      <c r="C141" s="95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98"/>
      <c r="P141" s="73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98"/>
      <c r="AB141" s="73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103"/>
      <c r="AO141" s="13"/>
      <c r="AP141" s="56">
        <f>IF($D$8="CO1",SUM(D141),)+IF($E$8="CO1",SUM(E141),)+IF($F$8="CO1",SUM(F141),)+IF($G$8="CO1",SUM(G141),)+IF($H$8="CO1",SUM(H141),)+IF($I$8="CO1",SUM(I141),)+IF($J$8="CO1",SUM(J141),)+IF($K$8="CO1",SUM(K141),)+IF($L$8="CO1",SUM(L141),)+IF($M$8="CO1",SUM(M141),)+IF($N$8="CO1",SUM(N141),)+IF($O$8="CO1",SUM(O141),)+IF($P$8="CO1",SUM(P141),)+IF($Q$8="CO1",SUM(Q141),)+IF($R$8="CO1",SUM(R141),)+IF($S$8="CO1",SUM(S141),)+IF($T$8="CO1",SUM(T141),)+IF($U$8="CO1",SUM(U141),)+IF($V$8="CO1",SUM(V141),)+IF($W$8="CO1",SUM(W141),)+IF($X$8="CO1",SUM(X141),)+IF($Y$8="CO1",SUM(Y141),)+IF($Z$8="CO1",SUM(Z141),)+IF($AA$8="CO1",SUM(AA141),)+IF($AB$8="CO1",SUM(AB141),)+IF($AC$8="CO1",SUM(AC141),)+IF($AD$8="CO1",SUM(AD141),)+IF($AE$8="CO1",SUM(AE141),)+IF($AF$8="CO1",SUM(AF141),)+IF($AG$8="CO1",SUM(AG141),)+IF($AH$8="CO1",SUM(AH141),)+IF($AI$8="CO1",SUM(AI141),)+IF($AJ$8="CO1",SUM(AJ141),)+IF($AK$8="CO1",SUM(AK141),)+IF($AL$8="CO1",SUM(AL141),)+IF($AM$8="CO1",SUM(AM141),)+IF($AN$8="CO1",SUM(AN141),)</f>
        <v>0</v>
      </c>
      <c r="AQ141" s="56">
        <f t="shared" si="36"/>
        <v>0</v>
      </c>
      <c r="AR141" s="56" t="str">
        <f t="shared" si="1"/>
        <v xml:space="preserve"> </v>
      </c>
      <c r="AS141" s="56">
        <f t="shared" si="37"/>
        <v>0</v>
      </c>
      <c r="AT141" s="56">
        <f t="shared" si="38"/>
        <v>0</v>
      </c>
      <c r="AU141" s="56" t="str">
        <f t="shared" si="39"/>
        <v xml:space="preserve"> </v>
      </c>
      <c r="AV141" s="56">
        <f t="shared" si="40"/>
        <v>0</v>
      </c>
      <c r="AW141" s="56">
        <f t="shared" si="41"/>
        <v>0</v>
      </c>
      <c r="AX141" s="56" t="str">
        <f>IF(AV141=0," ",AV141/AW141*100)</f>
        <v xml:space="preserve"> </v>
      </c>
      <c r="AY141" s="56">
        <f t="shared" si="42"/>
        <v>0</v>
      </c>
      <c r="AZ141" s="56">
        <f t="shared" ref="AZ141:AZ143" si="46">IF($D$8="CO4",SUMIF($D141,"&gt;0",$D$10),)+IF($E$8="CO4",SUMIF($E141,"&gt;0",$E$10),)+IF($F$8="CO4",SUMIF($F141,"&gt;0",$F$10),)+IF($G$8="CO4",SUMIF($G141,"&gt;0",$G$10),)+IF($H$8="CO4",SUMIF($H141,"&gt;0",$H$10),)+IF($I$8="CO4",SUMIF($I141,"&gt;0",$I$10),)+IF($J$8="CO4",SUMIF($J141,"&gt;0",$J$10),)+IF($K$8="CO4",SUMIF($K141,"&gt;0",$K$10),)+IF($L$8="CO4",SUMIF($L141,"&gt;0",$L$10),)+IF($M$8="CO4",SUMIF($M141,"&gt;0",$M$10),)+IF($N$8="CO4",SUMIF($N141,"&gt;0",$N$10),)+IF($O$8="CO4",SUMIF($O141,"&gt;0",$O$10),)+IF($P$8="CO4",SUMIF($P141,"&gt;0",$P$10),)+IF($Q$8="CO4",SUMIF($Q141,"&gt;0",$Q$10),)+IF($R$8="CO4",SUMIF($R141,"&gt;0",$R$10),)+IF($S$8="CO4",SUMIF($S141,"&gt;0",$S$10),)+IF($T$8="CO4",SUMIF($T141,"&gt;0",$T$10),)+IF($U$8="CO4",SUMIF($U141,"&gt;0",$U$10),)+IF($V$8="CO4",SUMIF($V141,"&gt;0",$V$10),)+IF($W$8="CO4",SUMIF($W141,"&gt;0",$W$10),)+IF($X$8="CO4",SUMIF($X141,"&gt;0",$X$10),)+IF($Y$8="CO4",SUMIF($Y141,"&gt;0",$Y$10),)+IF($Z$8="CO4",SUMIF($Z141,"&gt;0",$Z$10),)+IF($AA$8="CO4",SUMIF($AA141,"&gt;0",$AA$10),)+IF($AB$8="CO4",SUMIF($AB141,"&gt;0",$AB$10),)+IF($AC$8="CO4",SUMIF($AC141,"&gt;0",$AC$10),)+IF($AD$8="CO4",SUMIF($AD141,"&gt;0",$AD$10),)+IF($AE$8="CO4",SUMIF($AE141,"&gt;0",$AE$10),)+IF($AF$8="CO4",SUMIF($AF141,"&gt;0",$AF$10),)+IF($AG$8="CO4",SUMIF($AG141,"&gt;0",$AG$10),)+IF($AH$8="CO4",SUMIF($AH141,"&gt;0",$AH$10),)+IF($AI$8="CO4",SUMIF($AI141,"&gt;0",$AI$10),)+IF($AJ$8="CO4",SUMIF($AJ141,"&gt;0",$AJ$10),)+IF($AK$8="CO4",SUMIF($AK141,"&gt;0",$AK$10),)+IF($AL$8="CO4",SUMIF($AL141,"&gt;0",$AL$10),)+IF($AM$8="CO4",SUMIF($AM141,"&gt;0",$AM$10),)</f>
        <v>0</v>
      </c>
      <c r="BA141" s="56" t="str">
        <f t="shared" si="43"/>
        <v xml:space="preserve"> </v>
      </c>
      <c r="BB141" s="56">
        <f t="shared" ref="BB141:BB143" si="47">IF($D$8="CO5",SUM(D141),)+IF($E$8="CO5",SUM(E141),)+IF($F$8="CO5",SUM(F141),)+IF($G$8="CO5",SUM(G141),)+IF($H$8="CO5",SUM(H141),)+IF($I$8="CO5",SUM(I141),)+IF($J$8="CO5",SUM(J141),)+IF($K$8="CO5",SUM(K141),)+IF($L$8="CO5",SUM(L141),)+IF($M$8="CO5",SUM(M141),)+IF($N$8="CO5",SUM(N141),)+IF($O$8="CO5",SUM(O141),)+IF($P$8="CO5",SUM(P141),)+IF($Q$8="CO5",SUM(Q141),)+IF($R$8="CO5",SUM(R141),)+IF($S$8="CO5",SUM(S141),)+IF($T$8="CO5",SUM(T141),)+IF($U$8="CO5",SUM(U141),)+IF($V$8="CO5",SUM(V141),)+IF($W$8="CO5",SUM(W141),)+IF($X$8="CO5",SUM(X141),)+IF($Y$8="CO5",SUM(Y141),)+IF($Z$8="CO5",SUM(Z141),)+IF($AA$8="CO5",SUM(AA141),)+IF($AB$8="CO5",SUM(AB141),)+IF($AC$8="CO5",SUM(AC141),)+IF($AD$8="CO5",SUM(AD141),)+IF($AE$8="CO5",SUM(AE141),)+IF($AF$8="CO5",SUM(AF141),)+IF($AG$8="CO5",SUM(AG141),)+IF($AH$8="CO5",SUM(AH141),)+IF($AI$8="CO5",SUM(AI141),)+IF($AJ$8="CO5",SUM(AJ141),)+IF($AK$8="CO5",SUM(AK141),)+IF($AL$8="CO5",SUM(AL141),)+IF($AM$8="CO5",SUM(AM141),)+IF($AN$8="CO5",SUM(AN141),)</f>
        <v>0</v>
      </c>
      <c r="BC141" s="56">
        <f t="shared" si="44"/>
        <v>0</v>
      </c>
      <c r="BD141" s="56" t="str">
        <f>IF(BB141=0," ",BB141/BC141*100)</f>
        <v xml:space="preserve"> </v>
      </c>
      <c r="BE141" s="56">
        <f>IF($D$8="CO6",SUM(D141),)+IF($E$8="CO6",SUM(E141),)+IF($F$8="CO6",SUM(F141),)+IF($G$8="CO6",SUM(G141),)+IF($H$8="CO6",SUM(H141),)+IF($I$8="CO6",SUM(I141),)+IF($J$8="CO6",SUM(J141),)+IF($K$8="CO6",SUM(K141),)+IF($L$8="CO6",SUM(L141),)+IF($M$8="CO6",SUM(M141),)+IF($N$8="CO6",SUM(N141),)+IF($O$8="CO6",SUM(O141),)+IF($P$8="CO6",SUM(P141),)+IF($Q$8="CO6",SUM(Q141),)+IF($R$8="CO6",SUM(R141),)+IF($S$8="CO6",SUM(S141),)+IF($T$8="CO6",SUM(T141),)+IF($U$8="CO6",SUM(U141),)+IF($V$8="CO6",SUM(V141),)+IF($W$8="CO6",SUM(W141),)+IF($X$8="CO6",SUM(X141),)+IF($Y$8="CO6",SUM(Y141),)+IF($Z$8="CO6",SUM(Z141),)+IF($AA$8="CO6",SUM(AA141),)+IF($AB$8="CO6",SUM(AB141),)+IF($AC$8="CO6",SUM(AC141),)+IF($AD$8="CO6",SUM(AD141),)+IF($AE$8="CO6",SUM(AE141),)+IF($AF$8="CO6",SUM(AF141),)+IF($AG$8="CO6",SUM(AG141),)+IF($AH$8="CO6",SUM(AH141),)+IF($AI$8="CO6",SUM(AI141),)+IF($AJ$8="CO6",SUM(AJ141),)+IF($AK$8="CO6",SUM(AK141),)+IF($AL$8="CO6",SUM(AL141),)+IF($AM$8="CO6",SUM(AM141),)+IF($AN$8="CO6",SUM(AN141),)</f>
        <v>0</v>
      </c>
      <c r="BF141" s="61">
        <f t="shared" si="45"/>
        <v>0</v>
      </c>
      <c r="BG141" s="62" t="str">
        <f>IF(BE141=0," ",BE141/BF141*100)</f>
        <v xml:space="preserve"> </v>
      </c>
      <c r="BH141" s="5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</row>
    <row r="142" spans="1:82" ht="10.5">
      <c r="A142" s="13">
        <v>132</v>
      </c>
      <c r="B142" s="93"/>
      <c r="C142" s="95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98"/>
      <c r="P142" s="73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98"/>
      <c r="AB142" s="73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103"/>
      <c r="AO142" s="13"/>
      <c r="AP142" s="56">
        <f>IF($D$8="CO1",SUM(D142),)+IF($E$8="CO1",SUM(E142),)+IF($F$8="CO1",SUM(F142),)+IF($G$8="CO1",SUM(G142),)+IF($H$8="CO1",SUM(H142),)+IF($I$8="CO1",SUM(I142),)+IF($J$8="CO1",SUM(J142),)+IF($K$8="CO1",SUM(K142),)+IF($L$8="CO1",SUM(L142),)+IF($M$8="CO1",SUM(M142),)+IF($N$8="CO1",SUM(N142),)+IF($O$8="CO1",SUM(O142),)+IF($P$8="CO1",SUM(P142),)+IF($Q$8="CO1",SUM(Q142),)+IF($R$8="CO1",SUM(R142),)+IF($S$8="CO1",SUM(S142),)+IF($T$8="CO1",SUM(T142),)+IF($U$8="CO1",SUM(U142),)+IF($V$8="CO1",SUM(V142),)+IF($W$8="CO1",SUM(W142),)+IF($X$8="CO1",SUM(X142),)+IF($Y$8="CO1",SUM(Y142),)+IF($Z$8="CO1",SUM(Z142),)+IF($AA$8="CO1",SUM(AA142),)+IF($AB$8="CO1",SUM(AB142),)+IF($AC$8="CO1",SUM(AC142),)+IF($AD$8="CO1",SUM(AD142),)+IF($AE$8="CO1",SUM(AE142),)+IF($AF$8="CO1",SUM(AF142),)+IF($AG$8="CO1",SUM(AG142),)+IF($AH$8="CO1",SUM(AH142),)+IF($AI$8="CO1",SUM(AI142),)+IF($AJ$8="CO1",SUM(AJ142),)+IF($AK$8="CO1",SUM(AK142),)+IF($AL$8="CO1",SUM(AL142),)+IF($AM$8="CO1",SUM(AM142),)+IF($AN$8="CO1",SUM(AN142),)</f>
        <v>0</v>
      </c>
      <c r="AQ142" s="56">
        <f t="shared" si="36"/>
        <v>0</v>
      </c>
      <c r="AR142" s="56" t="str">
        <f t="shared" si="1"/>
        <v xml:space="preserve"> </v>
      </c>
      <c r="AS142" s="56">
        <f t="shared" si="37"/>
        <v>0</v>
      </c>
      <c r="AT142" s="56">
        <f t="shared" si="38"/>
        <v>0</v>
      </c>
      <c r="AU142" s="56" t="str">
        <f t="shared" si="39"/>
        <v xml:space="preserve"> </v>
      </c>
      <c r="AV142" s="56">
        <f t="shared" si="40"/>
        <v>0</v>
      </c>
      <c r="AW142" s="56">
        <f t="shared" si="41"/>
        <v>0</v>
      </c>
      <c r="AX142" s="56" t="str">
        <f>IF(AV142=0," ",AV142/AW142*100)</f>
        <v xml:space="preserve"> </v>
      </c>
      <c r="AY142" s="56">
        <f t="shared" si="42"/>
        <v>0</v>
      </c>
      <c r="AZ142" s="56">
        <f t="shared" si="46"/>
        <v>0</v>
      </c>
      <c r="BA142" s="56" t="str">
        <f t="shared" si="43"/>
        <v xml:space="preserve"> </v>
      </c>
      <c r="BB142" s="56">
        <f t="shared" si="47"/>
        <v>0</v>
      </c>
      <c r="BC142" s="56">
        <f t="shared" si="44"/>
        <v>0</v>
      </c>
      <c r="BD142" s="56" t="str">
        <f>IF(BB142=0," ",BB142/BC142*100)</f>
        <v xml:space="preserve"> </v>
      </c>
      <c r="BE142" s="56">
        <f>IF($D$8="CO6",SUM(D142),)+IF($E$8="CO6",SUM(E142),)+IF($F$8="CO6",SUM(F142),)+IF($G$8="CO6",SUM(G142),)+IF($H$8="CO6",SUM(H142),)+IF($I$8="CO6",SUM(I142),)+IF($J$8="CO6",SUM(J142),)+IF($K$8="CO6",SUM(K142),)+IF($L$8="CO6",SUM(L142),)+IF($M$8="CO6",SUM(M142),)+IF($N$8="CO6",SUM(N142),)+IF($O$8="CO6",SUM(O142),)+IF($P$8="CO6",SUM(P142),)+IF($Q$8="CO6",SUM(Q142),)+IF($R$8="CO6",SUM(R142),)+IF($S$8="CO6",SUM(S142),)+IF($T$8="CO6",SUM(T142),)+IF($U$8="CO6",SUM(U142),)+IF($V$8="CO6",SUM(V142),)+IF($W$8="CO6",SUM(W142),)+IF($X$8="CO6",SUM(X142),)+IF($Y$8="CO6",SUM(Y142),)+IF($Z$8="CO6",SUM(Z142),)+IF($AA$8="CO6",SUM(AA142),)+IF($AB$8="CO6",SUM(AB142),)+IF($AC$8="CO6",SUM(AC142),)+IF($AD$8="CO6",SUM(AD142),)+IF($AE$8="CO6",SUM(AE142),)+IF($AF$8="CO6",SUM(AF142),)+IF($AG$8="CO6",SUM(AG142),)+IF($AH$8="CO6",SUM(AH142),)+IF($AI$8="CO6",SUM(AI142),)+IF($AJ$8="CO6",SUM(AJ142),)+IF($AK$8="CO6",SUM(AK142),)+IF($AL$8="CO6",SUM(AL142),)+IF($AM$8="CO6",SUM(AM142),)+IF($AN$8="CO6",SUM(AN142),)</f>
        <v>0</v>
      </c>
      <c r="BF142" s="61">
        <f t="shared" si="45"/>
        <v>0</v>
      </c>
      <c r="BG142" s="62" t="str">
        <f>IF(BE142=0," ",BE142/BF142*100)</f>
        <v xml:space="preserve"> </v>
      </c>
      <c r="BH142" s="5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</row>
    <row r="143" spans="1:82" ht="10.5">
      <c r="A143" s="17">
        <v>133</v>
      </c>
      <c r="B143" s="93"/>
      <c r="C143" s="95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98"/>
      <c r="P143" s="73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98"/>
      <c r="AB143" s="73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103"/>
      <c r="AO143" s="13"/>
      <c r="AP143" s="56">
        <f>IF($D$8="CO1",SUM(D143),)+IF($E$8="CO1",SUM(E143),)+IF($F$8="CO1",SUM(F143),)+IF($G$8="CO1",SUM(G143),)+IF($H$8="CO1",SUM(H143),)+IF($I$8="CO1",SUM(I143),)+IF($J$8="CO1",SUM(J143),)+IF($K$8="CO1",SUM(K143),)+IF($L$8="CO1",SUM(L143),)+IF($M$8="CO1",SUM(M143),)+IF($N$8="CO1",SUM(N143),)+IF($O$8="CO1",SUM(O143),)+IF($P$8="CO1",SUM(P143),)+IF($Q$8="CO1",SUM(Q143),)+IF($R$8="CO1",SUM(R143),)+IF($S$8="CO1",SUM(S143),)+IF($T$8="CO1",SUM(T143),)+IF($U$8="CO1",SUM(U143),)+IF($V$8="CO1",SUM(V143),)+IF($W$8="CO1",SUM(W143),)+IF($X$8="CO1",SUM(X143),)+IF($Y$8="CO1",SUM(Y143),)+IF($Z$8="CO1",SUM(Z143),)+IF($AA$8="CO1",SUM(AA143),)+IF($AB$8="CO1",SUM(AB143),)+IF($AC$8="CO1",SUM(AC143),)+IF($AD$8="CO1",SUM(AD143),)+IF($AE$8="CO1",SUM(AE143),)+IF($AF$8="CO1",SUM(AF143),)+IF($AG$8="CO1",SUM(AG143),)+IF($AH$8="CO1",SUM(AH143),)+IF($AI$8="CO1",SUM(AI143),)+IF($AJ$8="CO1",SUM(AJ143),)+IF($AK$8="CO1",SUM(AK143),)+IF($AL$8="CO1",SUM(AL143),)+IF($AM$8="CO1",SUM(AM143),)+IF($AN$8="CO1",SUM(AN143),)</f>
        <v>0</v>
      </c>
      <c r="AQ143" s="56">
        <f t="shared" si="36"/>
        <v>0</v>
      </c>
      <c r="AR143" s="56" t="str">
        <f t="shared" si="1"/>
        <v xml:space="preserve"> </v>
      </c>
      <c r="AS143" s="56">
        <f t="shared" si="37"/>
        <v>0</v>
      </c>
      <c r="AT143" s="56">
        <f t="shared" si="38"/>
        <v>0</v>
      </c>
      <c r="AU143" s="56" t="str">
        <f t="shared" si="39"/>
        <v xml:space="preserve"> </v>
      </c>
      <c r="AV143" s="56">
        <f t="shared" si="40"/>
        <v>0</v>
      </c>
      <c r="AW143" s="56">
        <f t="shared" si="41"/>
        <v>0</v>
      </c>
      <c r="AX143" s="56" t="str">
        <f>IF(AV143=0," ",AV143/AW143*100)</f>
        <v xml:space="preserve"> </v>
      </c>
      <c r="AY143" s="56">
        <f t="shared" si="42"/>
        <v>0</v>
      </c>
      <c r="AZ143" s="56">
        <f t="shared" si="46"/>
        <v>0</v>
      </c>
      <c r="BA143" s="56" t="str">
        <f t="shared" si="43"/>
        <v xml:space="preserve"> </v>
      </c>
      <c r="BB143" s="56">
        <f t="shared" si="47"/>
        <v>0</v>
      </c>
      <c r="BC143" s="56">
        <f t="shared" si="44"/>
        <v>0</v>
      </c>
      <c r="BD143" s="56" t="str">
        <f>IF(BB143=0," ",BB143/BC143*100)</f>
        <v xml:space="preserve"> </v>
      </c>
      <c r="BE143" s="56">
        <f>IF($D$8="CO6",SUM(D143),)+IF($E$8="CO6",SUM(E143),)+IF($F$8="CO6",SUM(F143),)+IF($G$8="CO6",SUM(G143),)+IF($H$8="CO6",SUM(H143),)+IF($I$8="CO6",SUM(I143),)+IF($J$8="CO6",SUM(J143),)+IF($K$8="CO6",SUM(K143),)+IF($L$8="CO6",SUM(L143),)+IF($M$8="CO6",SUM(M143),)+IF($N$8="CO6",SUM(N143),)+IF($O$8="CO6",SUM(O143),)+IF($P$8="CO6",SUM(P143),)+IF($Q$8="CO6",SUM(Q143),)+IF($R$8="CO6",SUM(R143),)+IF($S$8="CO6",SUM(S143),)+IF($T$8="CO6",SUM(T143),)+IF($U$8="CO6",SUM(U143),)+IF($V$8="CO6",SUM(V143),)+IF($W$8="CO6",SUM(W143),)+IF($X$8="CO6",SUM(X143),)+IF($Y$8="CO6",SUM(Y143),)+IF($Z$8="CO6",SUM(Z143),)+IF($AA$8="CO6",SUM(AA143),)+IF($AB$8="CO6",SUM(AB143),)+IF($AC$8="CO6",SUM(AC143),)+IF($AD$8="CO6",SUM(AD143),)+IF($AE$8="CO6",SUM(AE143),)+IF($AF$8="CO6",SUM(AF143),)+IF($AG$8="CO6",SUM(AG143),)+IF($AH$8="CO6",SUM(AH143),)+IF($AI$8="CO6",SUM(AI143),)+IF($AJ$8="CO6",SUM(AJ143),)+IF($AK$8="CO6",SUM(AK143),)+IF($AL$8="CO6",SUM(AL143),)+IF($AM$8="CO6",SUM(AM143),)+IF($AN$8="CO6",SUM(AN143),)</f>
        <v>0</v>
      </c>
      <c r="BF143" s="61">
        <f t="shared" si="45"/>
        <v>0</v>
      </c>
      <c r="BG143" s="62" t="str">
        <f>IF(BE143=0," ",BE143/BF143*100)</f>
        <v xml:space="preserve"> </v>
      </c>
      <c r="BH143" s="5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</row>
    <row r="144" spans="1:82" s="1" customFormat="1" ht="10.5">
      <c r="A144" s="104">
        <v>118</v>
      </c>
      <c r="B144" s="105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15"/>
      <c r="P144" s="11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15"/>
      <c r="AB144" s="11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17">
        <f>AVERAGE(AN11:AN143)</f>
        <v>9.8888888888888893</v>
      </c>
      <c r="AO144" s="117">
        <f>AVERAGE(AO11:AO143)</f>
        <v>26.537037037037038</v>
      </c>
      <c r="AP144" s="125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65"/>
      <c r="BG144" s="164"/>
      <c r="BH144" s="166"/>
      <c r="BI144" s="167"/>
      <c r="BJ144" s="168"/>
      <c r="BK144" s="168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</row>
    <row r="145" spans="1:82" ht="10.5">
      <c r="A145" s="107">
        <v>119</v>
      </c>
      <c r="B145" s="93"/>
      <c r="C145" s="108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98"/>
      <c r="P145" s="73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98"/>
      <c r="AB145" s="73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118"/>
      <c r="AO145" s="56"/>
      <c r="AP145" s="127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32"/>
      <c r="BE145" s="132"/>
      <c r="BF145" s="132"/>
      <c r="BG145" s="163"/>
      <c r="BH145" s="170"/>
      <c r="BI145" s="171"/>
      <c r="BJ145" s="171"/>
      <c r="BK145" s="171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</row>
    <row r="146" spans="1:82" ht="10.5">
      <c r="A146" s="107">
        <v>120</v>
      </c>
      <c r="B146" s="93"/>
      <c r="C146" s="108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98"/>
      <c r="P146" s="73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98"/>
      <c r="AB146" s="73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119">
        <f>COUNT(AN11:AN143)</f>
        <v>54</v>
      </c>
      <c r="AO146" s="119">
        <f>COUNT(AO11:AO143)</f>
        <v>54</v>
      </c>
      <c r="AP146" s="129" t="s">
        <v>138</v>
      </c>
      <c r="AQ146" s="128"/>
      <c r="AR146" s="119">
        <f>COUNT(AR11:AR143)</f>
        <v>53</v>
      </c>
      <c r="AS146" s="128"/>
      <c r="AT146" s="128"/>
      <c r="AU146" s="119">
        <f>COUNT(AU11:AU143)</f>
        <v>54</v>
      </c>
      <c r="AV146" s="128"/>
      <c r="AW146" s="128"/>
      <c r="AX146" s="119">
        <f>COUNT(AX11:AX143)</f>
        <v>51</v>
      </c>
      <c r="AY146" s="128"/>
      <c r="AZ146" s="128"/>
      <c r="BA146" s="119">
        <f>COUNT(BA11:BA143)</f>
        <v>54</v>
      </c>
      <c r="BB146" s="128"/>
      <c r="BC146" s="119"/>
      <c r="BD146" s="119">
        <f>COUNT(BD11:BD143)</f>
        <v>53</v>
      </c>
      <c r="BE146" s="132"/>
      <c r="BF146" s="132"/>
      <c r="BG146" s="62">
        <f>COUNT(BG12:BG143)</f>
        <v>0</v>
      </c>
      <c r="BH146" s="170"/>
      <c r="BI146" s="171"/>
      <c r="BJ146" s="171"/>
      <c r="BK146" s="171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</row>
    <row r="147" spans="1:82" ht="10.5">
      <c r="A147" s="107">
        <v>121</v>
      </c>
      <c r="B147" s="93"/>
      <c r="C147" s="108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98"/>
      <c r="P147" s="73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98"/>
      <c r="AB147" s="73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119">
        <f>COUNTIF(AN11:AN143,"&gt;=6")</f>
        <v>54</v>
      </c>
      <c r="AO147" s="119">
        <f>COUNTIF(AO11:AO143,"&gt;=27")</f>
        <v>30</v>
      </c>
      <c r="AP147" s="130" t="s">
        <v>139</v>
      </c>
      <c r="AQ147" s="128"/>
      <c r="AR147" s="119">
        <f>COUNTIF(AR11:AR143,"&gt;=60")</f>
        <v>53</v>
      </c>
      <c r="AS147" s="128"/>
      <c r="AT147" s="128"/>
      <c r="AU147" s="119">
        <f>COUNTIF(AU11:AU143,"&gt;=60")</f>
        <v>53</v>
      </c>
      <c r="AV147" s="128"/>
      <c r="AW147" s="128"/>
      <c r="AX147" s="119">
        <f>COUNTIF(AX11:AX143,"&gt;=60")</f>
        <v>51</v>
      </c>
      <c r="AY147" s="128"/>
      <c r="AZ147" s="128"/>
      <c r="BA147" s="119">
        <f>COUNTIF(BA11:BA143,"&gt;=60")</f>
        <v>54</v>
      </c>
      <c r="BB147" s="128"/>
      <c r="BC147" s="119"/>
      <c r="BD147" s="119">
        <f>COUNTIF(BD11:BD143,"&gt;=60")</f>
        <v>53</v>
      </c>
      <c r="BE147" s="128"/>
      <c r="BF147" s="132"/>
      <c r="BG147" s="62">
        <f>COUNTIF(BG12:BG143,"&gt;=60")</f>
        <v>0</v>
      </c>
      <c r="BH147" s="170"/>
      <c r="BI147" s="171"/>
      <c r="BJ147" s="171"/>
      <c r="BK147" s="171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</row>
    <row r="148" spans="1:82" ht="10.5">
      <c r="A148" s="109"/>
      <c r="B148" s="110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19">
        <f>AN147/AN146*100</f>
        <v>100</v>
      </c>
      <c r="AO148" s="119">
        <f>AO147/AO146*100</f>
        <v>55.555555555555557</v>
      </c>
      <c r="AP148" s="131" t="s">
        <v>140</v>
      </c>
      <c r="AQ148" s="128"/>
      <c r="AR148" s="119">
        <f>AR147/AR146*100</f>
        <v>100</v>
      </c>
      <c r="AS148" s="128"/>
      <c r="AT148" s="128"/>
      <c r="AU148" s="119">
        <f>AU147/AU146*100</f>
        <v>98.148148148148152</v>
      </c>
      <c r="AV148" s="128"/>
      <c r="AW148" s="128"/>
      <c r="AX148" s="119">
        <f>AX147/AX146*100</f>
        <v>100</v>
      </c>
      <c r="AY148" s="128"/>
      <c r="AZ148" s="128"/>
      <c r="BA148" s="119">
        <f>BA147/BA146*100</f>
        <v>100</v>
      </c>
      <c r="BB148" s="128"/>
      <c r="BC148" s="119"/>
      <c r="BD148" s="119">
        <f>BD147/BD146*100</f>
        <v>100</v>
      </c>
      <c r="BE148" s="128"/>
      <c r="BF148" s="132"/>
      <c r="BG148" s="62">
        <v>0</v>
      </c>
      <c r="BH148" s="170"/>
      <c r="BI148" s="171"/>
      <c r="BJ148" s="171"/>
      <c r="BK148" s="171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  <c r="CA148" s="109"/>
      <c r="CB148" s="109"/>
      <c r="CC148" s="109"/>
      <c r="CD148" s="109"/>
    </row>
    <row r="149" spans="1:82" ht="10.5">
      <c r="A149" s="109"/>
      <c r="B149" s="110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P149" s="127"/>
      <c r="AQ149" s="128"/>
      <c r="AR149" s="128"/>
      <c r="AS149" s="128"/>
      <c r="AT149" s="128"/>
      <c r="AU149" s="128"/>
      <c r="AV149" s="128"/>
      <c r="AW149" s="128"/>
      <c r="AX149" s="128"/>
      <c r="AY149" s="134"/>
      <c r="AZ149" s="134"/>
      <c r="BA149" s="134"/>
      <c r="BB149" s="134"/>
      <c r="BC149" s="134"/>
      <c r="BD149" s="134"/>
      <c r="BE149" s="134"/>
      <c r="BF149" s="133"/>
      <c r="BG149" s="172"/>
      <c r="BH149" s="170"/>
      <c r="BI149" s="171"/>
      <c r="BJ149" s="171"/>
      <c r="BK149" s="171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  <c r="CA149" s="109"/>
      <c r="CB149" s="109"/>
      <c r="CC149" s="109"/>
      <c r="CD149" s="109"/>
    </row>
    <row r="150" spans="1:82" ht="10.5">
      <c r="A150" s="109"/>
      <c r="B150" s="110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20" t="s">
        <v>141</v>
      </c>
      <c r="AN150" s="121" t="s">
        <v>142</v>
      </c>
      <c r="AP150" s="56"/>
      <c r="AQ150" s="132"/>
      <c r="AR150" s="132"/>
      <c r="AS150" s="133"/>
      <c r="AT150" s="133"/>
      <c r="AU150" s="133"/>
      <c r="AV150" s="134"/>
      <c r="AW150" s="134"/>
      <c r="AX150" s="158" t="s">
        <v>143</v>
      </c>
      <c r="AY150" s="159" t="s">
        <v>144</v>
      </c>
      <c r="AZ150" s="160" t="s">
        <v>8</v>
      </c>
      <c r="BA150" s="159" t="s">
        <v>9</v>
      </c>
      <c r="BB150" s="159" t="s">
        <v>145</v>
      </c>
      <c r="BC150" s="159" t="s">
        <v>143</v>
      </c>
      <c r="BD150" s="159" t="s">
        <v>146</v>
      </c>
      <c r="BE150" s="160" t="s">
        <v>8</v>
      </c>
      <c r="BF150" s="159" t="s">
        <v>9</v>
      </c>
      <c r="BG150" s="159" t="s">
        <v>145</v>
      </c>
      <c r="BH150" s="170"/>
      <c r="BI150" s="171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</row>
    <row r="151" spans="1:82" ht="24.75" customHeight="1">
      <c r="A151" s="109"/>
      <c r="B151" s="110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20" t="s">
        <v>147</v>
      </c>
      <c r="AN151" s="121">
        <v>3</v>
      </c>
      <c r="AP151" s="56"/>
      <c r="AQ151" s="132"/>
      <c r="AR151" s="132"/>
      <c r="AS151" s="213" t="s">
        <v>167</v>
      </c>
      <c r="AT151" s="214"/>
      <c r="AU151" s="214"/>
      <c r="AV151" s="214"/>
      <c r="AW151" s="214"/>
      <c r="AX151" s="161" t="s">
        <v>10</v>
      </c>
      <c r="AY151" s="162">
        <f>AR148</f>
        <v>100</v>
      </c>
      <c r="AZ151" s="162">
        <f>$AN$148</f>
        <v>100</v>
      </c>
      <c r="BA151" s="162">
        <f t="shared" ref="BA151:BA155" si="48">$AO$148</f>
        <v>55.555555555555557</v>
      </c>
      <c r="BB151" s="162">
        <f>IF(AY151&gt;0,AY151*0.3+AZ151*0.1+BA151*0.6,BA151)</f>
        <v>73.333333333333343</v>
      </c>
      <c r="BC151" s="58" t="s">
        <v>10</v>
      </c>
      <c r="BD151" s="62">
        <f>IF(AY151&gt;=70,3,IF(AY151&gt;=60,2,IF(AY151&gt;=50,1,0)))</f>
        <v>3</v>
      </c>
      <c r="BE151" s="62">
        <f>IF(AZ151&gt;=70,3,IF(AZ151&gt;=60,2,IF(AZ151&gt;=50,1,0)))</f>
        <v>3</v>
      </c>
      <c r="BF151" s="62">
        <f>IF(BA151&gt;=70,3,IF(BA151&gt;=60,2,IF(BA151&gt;=50,1,0)))</f>
        <v>1</v>
      </c>
      <c r="BG151" s="62">
        <f>IF(BD151&gt;0,BD151*0.3+BE151*0.1+BF151*0.6,BF151)</f>
        <v>1.7999999999999998</v>
      </c>
      <c r="BH151" s="170"/>
      <c r="BI151" s="171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</row>
    <row r="152" spans="1:82" ht="10.5">
      <c r="A152" s="109"/>
      <c r="B152" s="110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20" t="s">
        <v>148</v>
      </c>
      <c r="AN152" s="121">
        <v>2</v>
      </c>
      <c r="AP152" s="56"/>
      <c r="AQ152" s="132"/>
      <c r="AR152" s="132"/>
      <c r="AS152" s="213" t="s">
        <v>168</v>
      </c>
      <c r="AT152" s="214"/>
      <c r="AU152" s="214"/>
      <c r="AV152" s="214"/>
      <c r="AW152" s="214"/>
      <c r="AX152" s="161" t="s">
        <v>11</v>
      </c>
      <c r="AY152" s="162">
        <f>AU148</f>
        <v>98.148148148148152</v>
      </c>
      <c r="AZ152" s="162">
        <f>$AN$148</f>
        <v>100</v>
      </c>
      <c r="BA152" s="162">
        <f t="shared" si="48"/>
        <v>55.555555555555557</v>
      </c>
      <c r="BB152" s="162">
        <f t="shared" ref="BB152:BB155" si="49">IF(AY152&gt;0,AY152*0.3+AZ152*0.1+BA152*0.6,BA152)</f>
        <v>72.777777777777771</v>
      </c>
      <c r="BC152" s="58" t="s">
        <v>11</v>
      </c>
      <c r="BD152" s="62">
        <f t="shared" ref="BD152:BE155" si="50">IF(AY152&gt;=70,3,IF(AY152&gt;=60,2,IF(AY152&gt;=50,1,0)))</f>
        <v>3</v>
      </c>
      <c r="BE152" s="62">
        <f t="shared" si="50"/>
        <v>3</v>
      </c>
      <c r="BF152" s="62">
        <f>IF(BA152&gt;=70,3,IF(BA152&gt;=60,2,IF(BA152&gt;=50,1,0)))</f>
        <v>1</v>
      </c>
      <c r="BG152" s="62">
        <f t="shared" ref="BG152:BG155" si="51">IF(BD152&gt;0,BD152*0.3+BE152*0.1+BF152*0.6,BF152)</f>
        <v>1.7999999999999998</v>
      </c>
      <c r="BH152" s="170"/>
      <c r="BI152" s="171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</row>
    <row r="153" spans="1:82" ht="25.5" customHeight="1">
      <c r="A153" s="109"/>
      <c r="B153" s="110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20" t="s">
        <v>149</v>
      </c>
      <c r="AN153" s="121">
        <v>1</v>
      </c>
      <c r="AO153" s="109"/>
      <c r="AP153" s="56"/>
      <c r="AQ153" s="132"/>
      <c r="AR153" s="132"/>
      <c r="AS153" s="213" t="s">
        <v>169</v>
      </c>
      <c r="AT153" s="214"/>
      <c r="AU153" s="214"/>
      <c r="AV153" s="214"/>
      <c r="AW153" s="214"/>
      <c r="AX153" s="161" t="s">
        <v>12</v>
      </c>
      <c r="AY153" s="162">
        <f>AX148</f>
        <v>100</v>
      </c>
      <c r="AZ153" s="162">
        <f>$AN$148</f>
        <v>100</v>
      </c>
      <c r="BA153" s="162">
        <f t="shared" si="48"/>
        <v>55.555555555555557</v>
      </c>
      <c r="BB153" s="162">
        <f t="shared" si="49"/>
        <v>73.333333333333343</v>
      </c>
      <c r="BC153" s="58" t="s">
        <v>12</v>
      </c>
      <c r="BD153" s="62">
        <f>IF(AY153&gt;=70,3,IF(AY153&gt;=60,2,IF(AY153&gt;=50,1,0)))</f>
        <v>3</v>
      </c>
      <c r="BE153" s="62">
        <f t="shared" si="50"/>
        <v>3</v>
      </c>
      <c r="BF153" s="62">
        <f>IF(BA153&gt;=70,3,IF(BA153&gt;=60,2,IF(BA153&gt;=50,1,0)))</f>
        <v>1</v>
      </c>
      <c r="BG153" s="62">
        <f t="shared" si="51"/>
        <v>1.7999999999999998</v>
      </c>
      <c r="BH153" s="170"/>
      <c r="BI153" s="171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09"/>
      <c r="CB153" s="109"/>
      <c r="CC153" s="109"/>
      <c r="CD153" s="109"/>
    </row>
    <row r="154" spans="1:82" ht="10.5">
      <c r="A154" s="109"/>
      <c r="B154" s="110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22"/>
      <c r="AO154" s="109"/>
      <c r="AP154" s="56"/>
      <c r="AQ154" s="132"/>
      <c r="AR154" s="132"/>
      <c r="AS154" s="213" t="s">
        <v>170</v>
      </c>
      <c r="AT154" s="214"/>
      <c r="AU154" s="214"/>
      <c r="AV154" s="214"/>
      <c r="AW154" s="214"/>
      <c r="AX154" s="161" t="s">
        <v>13</v>
      </c>
      <c r="AY154" s="162">
        <f>BA148</f>
        <v>100</v>
      </c>
      <c r="AZ154" s="162">
        <f>$AN$148</f>
        <v>100</v>
      </c>
      <c r="BA154" s="162">
        <f t="shared" si="48"/>
        <v>55.555555555555557</v>
      </c>
      <c r="BB154" s="162">
        <f t="shared" si="49"/>
        <v>73.333333333333343</v>
      </c>
      <c r="BC154" s="58" t="s">
        <v>13</v>
      </c>
      <c r="BD154" s="62">
        <f>IF(AY154&gt;=70,3,IF(AY154&gt;=60,2,IF(AY154&gt;=50,1,0)))</f>
        <v>3</v>
      </c>
      <c r="BE154" s="62">
        <f t="shared" si="50"/>
        <v>3</v>
      </c>
      <c r="BF154" s="62">
        <f>IF(BA154&gt;=70,3,IF(BA154&gt;=60,2,IF(BA154&gt;=50,1,0)))</f>
        <v>1</v>
      </c>
      <c r="BG154" s="62">
        <f t="shared" si="51"/>
        <v>1.7999999999999998</v>
      </c>
      <c r="BH154" s="170"/>
      <c r="BI154" s="171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  <c r="CA154" s="109"/>
      <c r="CB154" s="109"/>
      <c r="CC154" s="109"/>
      <c r="CD154" s="109"/>
    </row>
    <row r="155" spans="1:82" ht="22.5" customHeight="1">
      <c r="A155" s="109"/>
      <c r="B155" s="110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22"/>
      <c r="AO155" s="109"/>
      <c r="AP155" s="127"/>
      <c r="AQ155" s="128"/>
      <c r="AR155" s="132"/>
      <c r="AS155" s="213" t="s">
        <v>171</v>
      </c>
      <c r="AT155" s="214"/>
      <c r="AU155" s="214"/>
      <c r="AV155" s="214"/>
      <c r="AW155" s="214"/>
      <c r="AX155" s="161" t="s">
        <v>14</v>
      </c>
      <c r="AY155" s="162">
        <f>BD148</f>
        <v>100</v>
      </c>
      <c r="AZ155" s="162">
        <f>$AN$148</f>
        <v>100</v>
      </c>
      <c r="BA155" s="162">
        <f t="shared" si="48"/>
        <v>55.555555555555557</v>
      </c>
      <c r="BB155" s="162">
        <f t="shared" si="49"/>
        <v>73.333333333333343</v>
      </c>
      <c r="BC155" s="58" t="s">
        <v>14</v>
      </c>
      <c r="BD155" s="62">
        <f>IF(AY155&gt;=70,3,IF(AY155&gt;=60,2,IF(AY155&gt;=50,1,0)))</f>
        <v>3</v>
      </c>
      <c r="BE155" s="62">
        <f t="shared" si="50"/>
        <v>3</v>
      </c>
      <c r="BF155" s="62">
        <f>IF(BA155&gt;=70,3,IF(BA155&gt;=60,2,IF(BA155&gt;=50,1,0)))</f>
        <v>1</v>
      </c>
      <c r="BG155" s="62">
        <f t="shared" si="51"/>
        <v>1.7999999999999998</v>
      </c>
      <c r="BH155" s="170"/>
      <c r="BI155" s="171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09"/>
      <c r="CB155" s="109"/>
      <c r="CC155" s="109"/>
      <c r="CD155" s="109"/>
    </row>
    <row r="156" spans="1:82" ht="24.75" customHeight="1">
      <c r="A156" s="109"/>
      <c r="B156" s="110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22"/>
      <c r="AO156" s="109"/>
      <c r="AP156" s="127"/>
      <c r="AQ156" s="128"/>
      <c r="AR156" s="128"/>
      <c r="AS156" s="128"/>
      <c r="AT156" s="128"/>
      <c r="AU156" s="128"/>
      <c r="AV156" s="128"/>
      <c r="AW156" s="128"/>
      <c r="AX156" s="161"/>
      <c r="AY156" s="163"/>
      <c r="AZ156" s="62"/>
      <c r="BA156" s="62"/>
      <c r="BB156" s="164">
        <f>SUM(BB151:BB155)/5</f>
        <v>73.222222222222243</v>
      </c>
      <c r="BC156" s="163"/>
      <c r="BD156" s="163"/>
      <c r="BE156" s="163"/>
      <c r="BF156" s="163"/>
      <c r="BG156" s="163">
        <f>AVERAGE(BG151:BG155)</f>
        <v>1.8</v>
      </c>
      <c r="BH156" s="170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  <c r="CA156" s="109"/>
      <c r="CB156" s="109"/>
      <c r="CC156" s="109"/>
      <c r="CD156" s="109"/>
    </row>
    <row r="157" spans="1:82" ht="10.5">
      <c r="A157" s="109"/>
      <c r="B157" s="110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22"/>
      <c r="AO157" s="109"/>
      <c r="AP157" s="135"/>
      <c r="AQ157" s="136"/>
      <c r="AR157" s="136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73"/>
      <c r="BH157" s="170"/>
      <c r="BI157" s="148"/>
      <c r="BJ157" s="148"/>
      <c r="BK157" s="148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09"/>
      <c r="CB157" s="109"/>
      <c r="CC157" s="109"/>
      <c r="CD157" s="109"/>
    </row>
    <row r="158" spans="1:82" ht="10.5">
      <c r="A158" s="109"/>
      <c r="B158" s="110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22"/>
      <c r="AO158" s="109"/>
      <c r="AP158" s="137"/>
      <c r="AQ158" s="109"/>
      <c r="AR158" s="138"/>
      <c r="AS158" s="139"/>
      <c r="AT158" s="140" t="s">
        <v>150</v>
      </c>
      <c r="AU158" s="140" t="s">
        <v>151</v>
      </c>
      <c r="AV158" s="140" t="s">
        <v>152</v>
      </c>
      <c r="AW158" s="140" t="s">
        <v>153</v>
      </c>
      <c r="AX158" s="140" t="s">
        <v>154</v>
      </c>
      <c r="AY158" s="140" t="s">
        <v>155</v>
      </c>
      <c r="AZ158" s="140" t="s">
        <v>156</v>
      </c>
      <c r="BA158" s="140" t="s">
        <v>157</v>
      </c>
      <c r="BB158" s="140" t="s">
        <v>158</v>
      </c>
      <c r="BC158" s="140" t="s">
        <v>159</v>
      </c>
      <c r="BD158" s="140" t="s">
        <v>160</v>
      </c>
      <c r="BE158" s="140" t="s">
        <v>161</v>
      </c>
      <c r="BF158" s="174" t="s">
        <v>162</v>
      </c>
      <c r="BG158" s="175" t="s">
        <v>163</v>
      </c>
      <c r="BH158" s="175" t="s">
        <v>164</v>
      </c>
      <c r="BI158" s="140"/>
      <c r="BJ158" s="140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</row>
    <row r="159" spans="1:82" ht="12.75">
      <c r="A159" s="109"/>
      <c r="B159" s="110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22"/>
      <c r="AO159" s="109"/>
      <c r="AP159" s="137"/>
      <c r="AQ159" s="109"/>
      <c r="AR159" s="138"/>
      <c r="AS159" s="141" t="s">
        <v>10</v>
      </c>
      <c r="AT159" s="188">
        <v>3</v>
      </c>
      <c r="AU159" s="189">
        <v>2</v>
      </c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8">
        <v>1</v>
      </c>
      <c r="BF159" s="189"/>
      <c r="BG159" s="188">
        <v>2</v>
      </c>
      <c r="BH159" s="120"/>
      <c r="BI159" s="176"/>
      <c r="BJ159" s="171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09"/>
      <c r="CD159" s="109"/>
    </row>
    <row r="160" spans="1:82" ht="12.75">
      <c r="A160" s="109"/>
      <c r="B160" s="110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22"/>
      <c r="AO160" s="109"/>
      <c r="AP160" s="137"/>
      <c r="AQ160" s="109"/>
      <c r="AR160" s="138"/>
      <c r="AS160" s="141" t="s">
        <v>11</v>
      </c>
      <c r="AT160" s="190">
        <v>2</v>
      </c>
      <c r="AU160" s="190">
        <v>3</v>
      </c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0">
        <v>1</v>
      </c>
      <c r="BF160" s="191"/>
      <c r="BG160" s="190">
        <v>2</v>
      </c>
      <c r="BH160" s="120"/>
      <c r="BI160" s="171"/>
      <c r="BJ160" s="176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09"/>
      <c r="CB160" s="109"/>
      <c r="CC160" s="109"/>
      <c r="CD160" s="109"/>
    </row>
    <row r="161" spans="1:82" ht="12.75">
      <c r="A161" s="109"/>
      <c r="B161" s="110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22"/>
      <c r="AO161" s="109"/>
      <c r="AP161" s="137"/>
      <c r="AQ161" s="109"/>
      <c r="AR161" s="138"/>
      <c r="AS161" s="141" t="s">
        <v>12</v>
      </c>
      <c r="AT161" s="190">
        <v>3</v>
      </c>
      <c r="AU161" s="190">
        <v>3</v>
      </c>
      <c r="AV161" s="191"/>
      <c r="AW161" s="191"/>
      <c r="AX161" s="191"/>
      <c r="AY161" s="191"/>
      <c r="AZ161" s="191"/>
      <c r="BA161" s="191"/>
      <c r="BB161" s="191">
        <v>1</v>
      </c>
      <c r="BC161" s="191"/>
      <c r="BD161" s="191"/>
      <c r="BE161" s="190">
        <v>1</v>
      </c>
      <c r="BF161" s="191"/>
      <c r="BG161" s="190">
        <v>2</v>
      </c>
      <c r="BH161" s="177"/>
      <c r="BI161" s="171"/>
      <c r="BJ161" s="176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</row>
    <row r="162" spans="1:82" ht="12.75">
      <c r="A162" s="109"/>
      <c r="B162" s="110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22"/>
      <c r="AO162" s="109"/>
      <c r="AP162" s="137"/>
      <c r="AQ162" s="109"/>
      <c r="AR162" s="138"/>
      <c r="AS162" s="141" t="s">
        <v>13</v>
      </c>
      <c r="AT162" s="190">
        <v>1</v>
      </c>
      <c r="AU162" s="191">
        <v>3</v>
      </c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0">
        <v>1</v>
      </c>
      <c r="BF162" s="191"/>
      <c r="BG162" s="190">
        <v>2</v>
      </c>
      <c r="BH162" s="177"/>
      <c r="BI162" s="176"/>
      <c r="BJ162" s="171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</row>
    <row r="163" spans="1:82" ht="12.75">
      <c r="A163" s="109"/>
      <c r="B163" s="110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22"/>
      <c r="AO163" s="109"/>
      <c r="AP163" s="137"/>
      <c r="AQ163" s="109"/>
      <c r="AR163" s="138"/>
      <c r="AS163" s="141" t="s">
        <v>14</v>
      </c>
      <c r="AT163" s="192">
        <v>2</v>
      </c>
      <c r="AU163" s="193">
        <v>3</v>
      </c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2">
        <v>1</v>
      </c>
      <c r="BF163" s="193"/>
      <c r="BG163" s="192">
        <v>2</v>
      </c>
      <c r="BH163" s="120"/>
      <c r="BI163" s="176"/>
      <c r="BJ163" s="176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</row>
    <row r="164" spans="1:82" ht="10.5">
      <c r="A164" s="109"/>
      <c r="B164" s="110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22"/>
      <c r="AO164" s="109"/>
      <c r="AP164" s="137"/>
      <c r="AQ164" s="109"/>
      <c r="AR164" s="138"/>
      <c r="AS164" s="142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25"/>
      <c r="BG164" s="64"/>
      <c r="BH164" s="120"/>
      <c r="BI164" s="171"/>
      <c r="BJ164" s="171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  <c r="CA164" s="109"/>
      <c r="CB164" s="109"/>
      <c r="CC164" s="109"/>
      <c r="CD164" s="109"/>
    </row>
    <row r="165" spans="1:82" s="1" customFormat="1" ht="10.5">
      <c r="A165" s="111"/>
      <c r="B165" s="112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23"/>
      <c r="AO165" s="111"/>
      <c r="AP165" s="143"/>
      <c r="AQ165" s="111"/>
      <c r="AR165" s="144"/>
      <c r="AS165" s="145" t="s">
        <v>165</v>
      </c>
      <c r="AT165" s="146">
        <f t="shared" ref="AT165:AZ165" si="52">AVERAGE(AT159:AT164)</f>
        <v>2.2000000000000002</v>
      </c>
      <c r="AU165" s="146">
        <f t="shared" si="52"/>
        <v>2.8</v>
      </c>
      <c r="AV165" s="146" t="e">
        <f t="shared" si="52"/>
        <v>#DIV/0!</v>
      </c>
      <c r="AW165" s="146" t="e">
        <f t="shared" si="52"/>
        <v>#DIV/0!</v>
      </c>
      <c r="AX165" s="146" t="e">
        <f t="shared" si="52"/>
        <v>#DIV/0!</v>
      </c>
      <c r="AY165" s="146" t="e">
        <f t="shared" si="52"/>
        <v>#DIV/0!</v>
      </c>
      <c r="AZ165" s="146" t="e">
        <f t="shared" si="52"/>
        <v>#DIV/0!</v>
      </c>
      <c r="BA165" s="146"/>
      <c r="BB165" s="146">
        <f t="shared" ref="BB165:BH165" si="53">AVERAGE(BB159:BB164)</f>
        <v>1</v>
      </c>
      <c r="BC165" s="146" t="e">
        <f t="shared" si="53"/>
        <v>#DIV/0!</v>
      </c>
      <c r="BD165" s="146" t="e">
        <f t="shared" si="53"/>
        <v>#DIV/0!</v>
      </c>
      <c r="BE165" s="146">
        <f t="shared" si="53"/>
        <v>1</v>
      </c>
      <c r="BF165" s="178" t="e">
        <f t="shared" si="53"/>
        <v>#DIV/0!</v>
      </c>
      <c r="BG165" s="179">
        <f t="shared" si="53"/>
        <v>2</v>
      </c>
      <c r="BH165" s="179" t="e">
        <f t="shared" si="53"/>
        <v>#DIV/0!</v>
      </c>
      <c r="BI165" s="146"/>
      <c r="BJ165" s="146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</row>
    <row r="166" spans="1:82" ht="10.5">
      <c r="A166" s="109"/>
      <c r="B166" s="110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22"/>
      <c r="AO166" s="109"/>
      <c r="AP166" s="137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20"/>
      <c r="BH166" s="120"/>
      <c r="BI166" s="109"/>
      <c r="BJ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09"/>
      <c r="BY166" s="109"/>
      <c r="BZ166" s="109"/>
      <c r="CA166" s="109"/>
      <c r="CB166" s="109"/>
      <c r="CC166" s="109"/>
      <c r="CD166" s="109"/>
    </row>
    <row r="167" spans="1:82" ht="10.5">
      <c r="A167" s="109"/>
      <c r="B167" s="110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22"/>
      <c r="AO167" s="109"/>
      <c r="AP167" s="137"/>
      <c r="AQ167" s="109"/>
      <c r="AR167" s="109"/>
      <c r="AS167" s="147" t="s">
        <v>166</v>
      </c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20"/>
      <c r="BH167" s="120"/>
      <c r="BI167" s="148"/>
      <c r="BJ167" s="148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  <c r="CA167" s="109"/>
      <c r="CB167" s="109"/>
      <c r="CC167" s="109"/>
      <c r="CD167" s="109"/>
    </row>
    <row r="168" spans="1:82" ht="10.5">
      <c r="A168" s="109"/>
      <c r="B168" s="110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22"/>
      <c r="AO168" s="109"/>
      <c r="AP168" s="137"/>
      <c r="AQ168" s="109"/>
      <c r="AR168" s="138"/>
      <c r="AS168" s="149"/>
      <c r="AT168" s="150" t="s">
        <v>150</v>
      </c>
      <c r="AU168" s="150" t="s">
        <v>151</v>
      </c>
      <c r="AV168" s="150" t="s">
        <v>152</v>
      </c>
      <c r="AW168" s="150" t="s">
        <v>153</v>
      </c>
      <c r="AX168" s="150" t="s">
        <v>154</v>
      </c>
      <c r="AY168" s="150" t="s">
        <v>155</v>
      </c>
      <c r="AZ168" s="150" t="s">
        <v>156</v>
      </c>
      <c r="BA168" s="150" t="s">
        <v>157</v>
      </c>
      <c r="BB168" s="150" t="s">
        <v>158</v>
      </c>
      <c r="BC168" s="150" t="s">
        <v>159</v>
      </c>
      <c r="BD168" s="150" t="s">
        <v>160</v>
      </c>
      <c r="BE168" s="150" t="s">
        <v>161</v>
      </c>
      <c r="BF168" s="158" t="s">
        <v>162</v>
      </c>
      <c r="BG168" s="159" t="s">
        <v>163</v>
      </c>
      <c r="BH168" s="159" t="s">
        <v>164</v>
      </c>
      <c r="BI168" s="140"/>
      <c r="BJ168" s="140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  <c r="CA168" s="109"/>
      <c r="CB168" s="109"/>
      <c r="CC168" s="109"/>
      <c r="CD168" s="109"/>
    </row>
    <row r="169" spans="1:82" ht="10.5">
      <c r="A169" s="109"/>
      <c r="B169" s="110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22"/>
      <c r="AO169" s="109"/>
      <c r="AP169" s="137"/>
      <c r="AQ169" s="109"/>
      <c r="AR169" s="138"/>
      <c r="AS169" s="151" t="s">
        <v>10</v>
      </c>
      <c r="AT169" s="152">
        <f>IF(AT159&gt;0,$BB$151*AT159/100," ")</f>
        <v>2.2000000000000002</v>
      </c>
      <c r="AU169" s="152">
        <f t="shared" ref="AU169:BH169" si="54">IF(AU159&gt;0,$BB$151*AU159/100," ")</f>
        <v>1.4666666666666668</v>
      </c>
      <c r="AV169" s="152" t="str">
        <f t="shared" si="54"/>
        <v xml:space="preserve"> </v>
      </c>
      <c r="AW169" s="152" t="str">
        <f t="shared" si="54"/>
        <v xml:space="preserve"> </v>
      </c>
      <c r="AX169" s="152" t="str">
        <f t="shared" si="54"/>
        <v xml:space="preserve"> </v>
      </c>
      <c r="AY169" s="152" t="str">
        <f t="shared" si="54"/>
        <v xml:space="preserve"> </v>
      </c>
      <c r="AZ169" s="152" t="str">
        <f t="shared" si="54"/>
        <v xml:space="preserve"> </v>
      </c>
      <c r="BA169" s="152" t="str">
        <f t="shared" si="54"/>
        <v xml:space="preserve"> </v>
      </c>
      <c r="BB169" s="152" t="str">
        <f t="shared" si="54"/>
        <v xml:space="preserve"> </v>
      </c>
      <c r="BC169" s="152" t="str">
        <f t="shared" si="54"/>
        <v xml:space="preserve"> </v>
      </c>
      <c r="BD169" s="152" t="str">
        <f t="shared" si="54"/>
        <v xml:space="preserve"> </v>
      </c>
      <c r="BE169" s="152">
        <f t="shared" si="54"/>
        <v>0.73333333333333339</v>
      </c>
      <c r="BF169" s="180" t="str">
        <f t="shared" si="54"/>
        <v xml:space="preserve"> </v>
      </c>
      <c r="BG169" s="162">
        <f t="shared" si="54"/>
        <v>1.4666666666666668</v>
      </c>
      <c r="BH169" s="162" t="str">
        <f t="shared" si="54"/>
        <v xml:space="preserve"> </v>
      </c>
      <c r="BI169" s="181"/>
      <c r="BJ169" s="181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  <c r="CA169" s="109"/>
      <c r="CB169" s="109"/>
      <c r="CC169" s="109"/>
      <c r="CD169" s="109"/>
    </row>
    <row r="170" spans="1:82" ht="10.5">
      <c r="A170" s="109"/>
      <c r="B170" s="110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22"/>
      <c r="AO170" s="109"/>
      <c r="AP170" s="137"/>
      <c r="AQ170" s="109"/>
      <c r="AR170" s="138"/>
      <c r="AS170" s="151" t="s">
        <v>11</v>
      </c>
      <c r="AT170" s="152">
        <f t="shared" ref="AT170:BH170" si="55">IF(AT160&gt;0,$BB$152*AT160/100," ")</f>
        <v>1.4555555555555555</v>
      </c>
      <c r="AU170" s="152">
        <f t="shared" si="55"/>
        <v>2.1833333333333331</v>
      </c>
      <c r="AV170" s="152" t="str">
        <f t="shared" si="55"/>
        <v xml:space="preserve"> </v>
      </c>
      <c r="AW170" s="152" t="str">
        <f t="shared" si="55"/>
        <v xml:space="preserve"> </v>
      </c>
      <c r="AX170" s="152" t="str">
        <f t="shared" si="55"/>
        <v xml:space="preserve"> </v>
      </c>
      <c r="AY170" s="152" t="str">
        <f t="shared" si="55"/>
        <v xml:space="preserve"> </v>
      </c>
      <c r="AZ170" s="152" t="str">
        <f t="shared" si="55"/>
        <v xml:space="preserve"> </v>
      </c>
      <c r="BA170" s="152" t="str">
        <f t="shared" si="55"/>
        <v xml:space="preserve"> </v>
      </c>
      <c r="BB170" s="152" t="str">
        <f t="shared" si="55"/>
        <v xml:space="preserve"> </v>
      </c>
      <c r="BC170" s="152" t="str">
        <f t="shared" si="55"/>
        <v xml:space="preserve"> </v>
      </c>
      <c r="BD170" s="152" t="str">
        <f t="shared" si="55"/>
        <v xml:space="preserve"> </v>
      </c>
      <c r="BE170" s="152">
        <f t="shared" si="55"/>
        <v>0.72777777777777775</v>
      </c>
      <c r="BF170" s="180" t="str">
        <f t="shared" si="55"/>
        <v xml:space="preserve"> </v>
      </c>
      <c r="BG170" s="162">
        <f t="shared" si="55"/>
        <v>1.4555555555555555</v>
      </c>
      <c r="BH170" s="162" t="str">
        <f t="shared" si="55"/>
        <v xml:space="preserve"> </v>
      </c>
      <c r="BI170" s="181"/>
      <c r="BJ170" s="181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09"/>
      <c r="CB170" s="109"/>
      <c r="CC170" s="109"/>
      <c r="CD170" s="109"/>
    </row>
    <row r="171" spans="1:82" ht="10.5">
      <c r="A171" s="109"/>
      <c r="B171" s="110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22"/>
      <c r="AO171" s="109"/>
      <c r="AP171" s="137"/>
      <c r="AQ171" s="109"/>
      <c r="AR171" s="138"/>
      <c r="AS171" s="151" t="s">
        <v>12</v>
      </c>
      <c r="AT171" s="152">
        <f>IF(AT161&gt;0,$BB$153*AT161/100," ")</f>
        <v>2.2000000000000002</v>
      </c>
      <c r="AU171" s="152">
        <f t="shared" ref="AU171:BH171" si="56">IF(AU161&gt;0,$BB$153*AU161/100," ")</f>
        <v>2.2000000000000002</v>
      </c>
      <c r="AV171" s="152" t="str">
        <f t="shared" si="56"/>
        <v xml:space="preserve"> </v>
      </c>
      <c r="AW171" s="152" t="str">
        <f t="shared" si="56"/>
        <v xml:space="preserve"> </v>
      </c>
      <c r="AX171" s="152" t="str">
        <f t="shared" si="56"/>
        <v xml:space="preserve"> </v>
      </c>
      <c r="AY171" s="152" t="str">
        <f t="shared" si="56"/>
        <v xml:space="preserve"> </v>
      </c>
      <c r="AZ171" s="152" t="str">
        <f t="shared" si="56"/>
        <v xml:space="preserve"> </v>
      </c>
      <c r="BA171" s="152" t="str">
        <f t="shared" si="56"/>
        <v xml:space="preserve"> </v>
      </c>
      <c r="BB171" s="152">
        <f t="shared" si="56"/>
        <v>0.73333333333333339</v>
      </c>
      <c r="BC171" s="152" t="str">
        <f t="shared" si="56"/>
        <v xml:space="preserve"> </v>
      </c>
      <c r="BD171" s="152" t="str">
        <f t="shared" si="56"/>
        <v xml:space="preserve"> </v>
      </c>
      <c r="BE171" s="152">
        <f t="shared" si="56"/>
        <v>0.73333333333333339</v>
      </c>
      <c r="BF171" s="180" t="str">
        <f t="shared" si="56"/>
        <v xml:space="preserve"> </v>
      </c>
      <c r="BG171" s="162">
        <f t="shared" si="56"/>
        <v>1.4666666666666668</v>
      </c>
      <c r="BH171" s="162" t="str">
        <f t="shared" si="56"/>
        <v xml:space="preserve"> </v>
      </c>
      <c r="BI171" s="181"/>
      <c r="BJ171" s="181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09"/>
      <c r="CB171" s="109"/>
      <c r="CC171" s="109"/>
      <c r="CD171" s="109"/>
    </row>
    <row r="172" spans="1:82" ht="10.5">
      <c r="A172" s="109"/>
      <c r="B172" s="110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22"/>
      <c r="AO172" s="109"/>
      <c r="AP172" s="137"/>
      <c r="AQ172" s="109"/>
      <c r="AR172" s="138"/>
      <c r="AS172" s="151" t="s">
        <v>13</v>
      </c>
      <c r="AT172" s="152">
        <f t="shared" ref="AT172:BH172" si="57">IF(AT162&gt;0,$BB$154*AT162/100," ")</f>
        <v>0.73333333333333339</v>
      </c>
      <c r="AU172" s="152">
        <f t="shared" si="57"/>
        <v>2.2000000000000002</v>
      </c>
      <c r="AV172" s="152" t="str">
        <f t="shared" si="57"/>
        <v xml:space="preserve"> </v>
      </c>
      <c r="AW172" s="152" t="str">
        <f t="shared" si="57"/>
        <v xml:space="preserve"> </v>
      </c>
      <c r="AX172" s="152" t="str">
        <f t="shared" si="57"/>
        <v xml:space="preserve"> </v>
      </c>
      <c r="AY172" s="152" t="str">
        <f t="shared" si="57"/>
        <v xml:space="preserve"> </v>
      </c>
      <c r="AZ172" s="152" t="str">
        <f t="shared" si="57"/>
        <v xml:space="preserve"> </v>
      </c>
      <c r="BA172" s="152" t="str">
        <f t="shared" si="57"/>
        <v xml:space="preserve"> </v>
      </c>
      <c r="BB172" s="152" t="str">
        <f t="shared" si="57"/>
        <v xml:space="preserve"> </v>
      </c>
      <c r="BC172" s="152" t="str">
        <f t="shared" si="57"/>
        <v xml:space="preserve"> </v>
      </c>
      <c r="BD172" s="152" t="str">
        <f t="shared" si="57"/>
        <v xml:space="preserve"> </v>
      </c>
      <c r="BE172" s="152">
        <f t="shared" si="57"/>
        <v>0.73333333333333339</v>
      </c>
      <c r="BF172" s="180" t="str">
        <f t="shared" si="57"/>
        <v xml:space="preserve"> </v>
      </c>
      <c r="BG172" s="162">
        <f t="shared" si="57"/>
        <v>1.4666666666666668</v>
      </c>
      <c r="BH172" s="162" t="str">
        <f t="shared" si="57"/>
        <v xml:space="preserve"> </v>
      </c>
      <c r="BI172" s="181"/>
      <c r="BJ172" s="181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  <c r="CA172" s="109"/>
      <c r="CB172" s="109"/>
      <c r="CC172" s="109"/>
      <c r="CD172" s="109"/>
    </row>
    <row r="173" spans="1:82" ht="10.5">
      <c r="A173" s="109"/>
      <c r="B173" s="110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22"/>
      <c r="AO173" s="109"/>
      <c r="AP173" s="137"/>
      <c r="AQ173" s="109"/>
      <c r="AR173" s="138"/>
      <c r="AS173" s="151" t="s">
        <v>14</v>
      </c>
      <c r="AT173" s="152">
        <f t="shared" ref="AT173:BH173" si="58">IF(AT163&gt;0,$BB$155*AT163/100," ")</f>
        <v>1.4666666666666668</v>
      </c>
      <c r="AU173" s="152">
        <f t="shared" si="58"/>
        <v>2.2000000000000002</v>
      </c>
      <c r="AV173" s="152" t="str">
        <f t="shared" si="58"/>
        <v xml:space="preserve"> </v>
      </c>
      <c r="AW173" s="152" t="str">
        <f t="shared" si="58"/>
        <v xml:space="preserve"> </v>
      </c>
      <c r="AX173" s="152" t="str">
        <f t="shared" si="58"/>
        <v xml:space="preserve"> </v>
      </c>
      <c r="AY173" s="152" t="str">
        <f t="shared" si="58"/>
        <v xml:space="preserve"> </v>
      </c>
      <c r="AZ173" s="152" t="str">
        <f t="shared" si="58"/>
        <v xml:space="preserve"> </v>
      </c>
      <c r="BA173" s="152" t="str">
        <f t="shared" si="58"/>
        <v xml:space="preserve"> </v>
      </c>
      <c r="BB173" s="152" t="str">
        <f t="shared" si="58"/>
        <v xml:space="preserve"> </v>
      </c>
      <c r="BC173" s="152" t="str">
        <f t="shared" si="58"/>
        <v xml:space="preserve"> </v>
      </c>
      <c r="BD173" s="152" t="str">
        <f t="shared" si="58"/>
        <v xml:space="preserve"> </v>
      </c>
      <c r="BE173" s="152">
        <f t="shared" si="58"/>
        <v>0.73333333333333339</v>
      </c>
      <c r="BF173" s="180" t="str">
        <f t="shared" si="58"/>
        <v xml:space="preserve"> </v>
      </c>
      <c r="BG173" s="162">
        <f t="shared" si="58"/>
        <v>1.4666666666666668</v>
      </c>
      <c r="BH173" s="162" t="str">
        <f t="shared" si="58"/>
        <v xml:space="preserve"> </v>
      </c>
      <c r="BI173" s="181"/>
      <c r="BJ173" s="181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09"/>
      <c r="BY173" s="109"/>
      <c r="BZ173" s="109"/>
      <c r="CA173" s="109"/>
      <c r="CB173" s="109"/>
      <c r="CC173" s="109"/>
      <c r="CD173" s="109"/>
    </row>
    <row r="174" spans="1:82" ht="10.5">
      <c r="A174" s="113"/>
      <c r="B174" s="114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24"/>
      <c r="AO174" s="113"/>
      <c r="AP174" s="153"/>
      <c r="AQ174" s="113"/>
      <c r="AR174" s="154"/>
      <c r="AS174" s="155"/>
      <c r="AT174" s="156" t="str">
        <f t="shared" ref="AT174:BH174" si="59">IF(AT164&gt;0,$BA$156*AT164/100," ")</f>
        <v xml:space="preserve"> </v>
      </c>
      <c r="AU174" s="156" t="str">
        <f t="shared" si="59"/>
        <v xml:space="preserve"> </v>
      </c>
      <c r="AV174" s="156" t="str">
        <f t="shared" si="59"/>
        <v xml:space="preserve"> </v>
      </c>
      <c r="AW174" s="156" t="str">
        <f t="shared" si="59"/>
        <v xml:space="preserve"> </v>
      </c>
      <c r="AX174" s="156" t="str">
        <f t="shared" si="59"/>
        <v xml:space="preserve"> </v>
      </c>
      <c r="AY174" s="156" t="str">
        <f t="shared" si="59"/>
        <v xml:space="preserve"> </v>
      </c>
      <c r="AZ174" s="156" t="str">
        <f t="shared" si="59"/>
        <v xml:space="preserve"> </v>
      </c>
      <c r="BA174" s="156" t="str">
        <f t="shared" si="59"/>
        <v xml:space="preserve"> </v>
      </c>
      <c r="BB174" s="156" t="str">
        <f t="shared" si="59"/>
        <v xml:space="preserve"> </v>
      </c>
      <c r="BC174" s="156" t="str">
        <f t="shared" si="59"/>
        <v xml:space="preserve"> </v>
      </c>
      <c r="BD174" s="156" t="str">
        <f t="shared" si="59"/>
        <v xml:space="preserve"> </v>
      </c>
      <c r="BE174" s="156" t="str">
        <f t="shared" si="59"/>
        <v xml:space="preserve"> </v>
      </c>
      <c r="BF174" s="182" t="str">
        <f t="shared" si="59"/>
        <v xml:space="preserve"> </v>
      </c>
      <c r="BG174" s="183" t="str">
        <f t="shared" si="59"/>
        <v xml:space="preserve"> </v>
      </c>
      <c r="BH174" s="183" t="str">
        <f t="shared" si="59"/>
        <v/>
      </c>
      <c r="BI174" s="184"/>
      <c r="BJ174" s="184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</row>
    <row r="175" spans="1:82" ht="10.5">
      <c r="A175" s="113"/>
      <c r="B175" s="114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24"/>
      <c r="AO175" s="113"/>
      <c r="AP175" s="153"/>
      <c r="AQ175" s="113"/>
      <c r="AR175" s="154"/>
      <c r="AS175" s="157" t="s">
        <v>145</v>
      </c>
      <c r="AT175" s="156">
        <f>AVERAGE(AT169:AT174)</f>
        <v>1.6111111111111114</v>
      </c>
      <c r="AU175" s="156">
        <f t="shared" ref="AU175:AZ175" si="60">AVERAGE(AU169:AU174)</f>
        <v>2.0499999999999998</v>
      </c>
      <c r="AV175" s="156" t="e">
        <f t="shared" si="60"/>
        <v>#DIV/0!</v>
      </c>
      <c r="AW175" s="156" t="e">
        <f t="shared" si="60"/>
        <v>#DIV/0!</v>
      </c>
      <c r="AX175" s="156" t="e">
        <f t="shared" si="60"/>
        <v>#DIV/0!</v>
      </c>
      <c r="AY175" s="156" t="e">
        <f t="shared" si="60"/>
        <v>#DIV/0!</v>
      </c>
      <c r="AZ175" s="156" t="e">
        <f t="shared" si="60"/>
        <v>#DIV/0!</v>
      </c>
      <c r="BA175" s="156"/>
      <c r="BB175" s="156">
        <f t="shared" ref="BB175:BH175" si="61">AVERAGE(BB169:BB174)</f>
        <v>0.73333333333333339</v>
      </c>
      <c r="BC175" s="156" t="e">
        <f t="shared" si="61"/>
        <v>#DIV/0!</v>
      </c>
      <c r="BD175" s="156" t="e">
        <f t="shared" si="61"/>
        <v>#DIV/0!</v>
      </c>
      <c r="BE175" s="156">
        <f t="shared" si="61"/>
        <v>0.73222222222222233</v>
      </c>
      <c r="BF175" s="182" t="e">
        <f t="shared" si="61"/>
        <v>#DIV/0!</v>
      </c>
      <c r="BG175" s="183">
        <f t="shared" si="61"/>
        <v>1.4644444444444447</v>
      </c>
      <c r="BH175" s="183" t="e">
        <f t="shared" si="61"/>
        <v>#DIV/0!</v>
      </c>
      <c r="BI175" s="184"/>
      <c r="BJ175" s="184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</row>
    <row r="176" spans="1:82" ht="10.5">
      <c r="A176" s="109"/>
      <c r="B176" s="110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22"/>
      <c r="AO176" s="109"/>
      <c r="AP176" s="137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70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  <c r="CA176" s="109"/>
      <c r="CB176" s="109"/>
      <c r="CC176" s="109"/>
      <c r="CD176" s="109"/>
    </row>
    <row r="177" spans="1:82" ht="10.5">
      <c r="A177" s="109"/>
      <c r="B177" s="110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22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70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09"/>
      <c r="CB177" s="109"/>
      <c r="CC177" s="109"/>
      <c r="CD177" s="109"/>
    </row>
    <row r="178" spans="1:82" ht="10.5">
      <c r="A178" s="109"/>
      <c r="B178" s="110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22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70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</row>
    <row r="179" spans="1:82" ht="10.5">
      <c r="A179" s="109"/>
      <c r="B179" s="110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22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70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09"/>
      <c r="CB179" s="109"/>
      <c r="CC179" s="109"/>
      <c r="CD179" s="109"/>
    </row>
    <row r="180" spans="1:82" ht="10.5">
      <c r="A180" s="109"/>
      <c r="B180" s="110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22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70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</row>
    <row r="181" spans="1:82" ht="10.5">
      <c r="A181" s="109"/>
      <c r="B181" s="110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22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70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09"/>
      <c r="CB181" s="109"/>
      <c r="CC181" s="109"/>
      <c r="CD181" s="109"/>
    </row>
    <row r="182" spans="1:82" ht="10.5">
      <c r="A182" s="109"/>
      <c r="B182" s="110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22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70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</row>
    <row r="183" spans="1:82" ht="10.5">
      <c r="A183" s="109"/>
      <c r="B183" s="110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22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70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09"/>
      <c r="CD183" s="109"/>
    </row>
    <row r="184" spans="1:82" ht="10.5">
      <c r="A184" s="109"/>
      <c r="B184" s="110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22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70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09"/>
      <c r="CD184" s="109"/>
    </row>
    <row r="185" spans="1:82" ht="10.5">
      <c r="A185" s="109"/>
      <c r="B185" s="110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22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70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</row>
    <row r="186" spans="1:82" ht="10.5">
      <c r="A186" s="109"/>
      <c r="B186" s="110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22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70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09"/>
      <c r="CB186" s="109"/>
      <c r="CC186" s="109"/>
      <c r="CD186" s="109"/>
    </row>
    <row r="187" spans="1:82" ht="10.5">
      <c r="A187" s="109"/>
      <c r="B187" s="110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22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70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09"/>
      <c r="BZ187" s="109"/>
      <c r="CA187" s="109"/>
      <c r="CB187" s="109"/>
      <c r="CC187" s="109"/>
      <c r="CD187" s="109"/>
    </row>
    <row r="188" spans="1:82" ht="10.5">
      <c r="A188" s="109"/>
      <c r="B188" s="110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22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70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09"/>
      <c r="BY188" s="109"/>
      <c r="BZ188" s="109"/>
      <c r="CA188" s="109"/>
      <c r="CB188" s="109"/>
      <c r="CC188" s="109"/>
      <c r="CD188" s="109"/>
    </row>
    <row r="189" spans="1:82" ht="10.5">
      <c r="A189" s="109"/>
      <c r="B189" s="110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22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70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09"/>
      <c r="BY189" s="109"/>
      <c r="BZ189" s="109"/>
      <c r="CA189" s="109"/>
      <c r="CB189" s="109"/>
      <c r="CC189" s="109"/>
      <c r="CD189" s="109"/>
    </row>
    <row r="190" spans="1:82" ht="10.5">
      <c r="A190" s="109"/>
      <c r="B190" s="110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22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70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  <c r="CA190" s="109"/>
      <c r="CB190" s="109"/>
      <c r="CC190" s="109"/>
      <c r="CD190" s="109"/>
    </row>
    <row r="191" spans="1:82" ht="10.5">
      <c r="A191" s="109"/>
      <c r="B191" s="110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22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70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09"/>
      <c r="BY191" s="109"/>
      <c r="BZ191" s="109"/>
      <c r="CA191" s="109"/>
      <c r="CB191" s="109"/>
      <c r="CC191" s="109"/>
      <c r="CD191" s="109"/>
    </row>
    <row r="192" spans="1:82" ht="10.5">
      <c r="A192" s="109"/>
      <c r="B192" s="110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22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70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09"/>
      <c r="CB192" s="109"/>
      <c r="CC192" s="109"/>
      <c r="CD192" s="109"/>
    </row>
    <row r="193" spans="1:82" ht="10.5">
      <c r="A193" s="109"/>
      <c r="B193" s="110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22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70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  <c r="CA193" s="109"/>
      <c r="CB193" s="109"/>
      <c r="CC193" s="109"/>
      <c r="CD193" s="109"/>
    </row>
    <row r="194" spans="1:82" ht="10.5">
      <c r="A194" s="109"/>
      <c r="B194" s="110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22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70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09"/>
      <c r="BY194" s="109"/>
      <c r="BZ194" s="109"/>
      <c r="CA194" s="109"/>
      <c r="CB194" s="109"/>
      <c r="CC194" s="109"/>
      <c r="CD194" s="109"/>
    </row>
    <row r="195" spans="1:82" ht="10.5">
      <c r="A195" s="109"/>
      <c r="B195" s="110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22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70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  <c r="CA195" s="109"/>
      <c r="CB195" s="109"/>
      <c r="CC195" s="109"/>
      <c r="CD195" s="109"/>
    </row>
    <row r="196" spans="1:82" ht="10.5">
      <c r="A196" s="109"/>
      <c r="B196" s="110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22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70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09"/>
      <c r="BY196" s="109"/>
      <c r="BZ196" s="109"/>
      <c r="CA196" s="109"/>
      <c r="CB196" s="109"/>
      <c r="CC196" s="109"/>
      <c r="CD196" s="109"/>
    </row>
    <row r="197" spans="1:82" ht="10.5">
      <c r="A197" s="109"/>
      <c r="B197" s="110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22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70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09"/>
      <c r="BY197" s="109"/>
      <c r="BZ197" s="109"/>
      <c r="CA197" s="109"/>
      <c r="CB197" s="109"/>
      <c r="CC197" s="109"/>
      <c r="CD197" s="109"/>
    </row>
    <row r="198" spans="1:82" ht="10.5">
      <c r="A198" s="109"/>
      <c r="B198" s="110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22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70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  <c r="CA198" s="109"/>
      <c r="CB198" s="109"/>
      <c r="CC198" s="109"/>
      <c r="CD198" s="109"/>
    </row>
    <row r="199" spans="1:82" ht="10.5">
      <c r="A199" s="109"/>
      <c r="B199" s="110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22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70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  <c r="CA199" s="109"/>
      <c r="CB199" s="109"/>
      <c r="CC199" s="109"/>
      <c r="CD199" s="109"/>
    </row>
    <row r="200" spans="1:82" ht="10.5">
      <c r="A200" s="109"/>
      <c r="B200" s="110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22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70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09"/>
      <c r="BY200" s="109"/>
      <c r="BZ200" s="109"/>
      <c r="CA200" s="109"/>
      <c r="CB200" s="109"/>
      <c r="CC200" s="109"/>
      <c r="CD200" s="109"/>
    </row>
    <row r="201" spans="1:82" ht="10.5">
      <c r="A201" s="109"/>
      <c r="B201" s="110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22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70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09"/>
      <c r="BY201" s="109"/>
      <c r="BZ201" s="109"/>
      <c r="CA201" s="109"/>
      <c r="CB201" s="109"/>
      <c r="CC201" s="109"/>
      <c r="CD201" s="109"/>
    </row>
    <row r="202" spans="1:82" ht="10.5">
      <c r="A202" s="109"/>
      <c r="B202" s="110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22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70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09"/>
      <c r="BY202" s="109"/>
      <c r="BZ202" s="109"/>
      <c r="CA202" s="109"/>
      <c r="CB202" s="109"/>
      <c r="CC202" s="109"/>
      <c r="CD202" s="109"/>
    </row>
    <row r="203" spans="1:82" ht="10.5">
      <c r="A203" s="109"/>
      <c r="B203" s="110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22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70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  <c r="CA203" s="109"/>
      <c r="CB203" s="109"/>
      <c r="CC203" s="109"/>
      <c r="CD203" s="109"/>
    </row>
    <row r="204" spans="1:82" ht="10.5">
      <c r="A204" s="109"/>
      <c r="B204" s="110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22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70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</row>
    <row r="205" spans="1:82" ht="10.5">
      <c r="A205" s="109"/>
      <c r="B205" s="110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22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70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09"/>
      <c r="CB205" s="109"/>
      <c r="CC205" s="109"/>
      <c r="CD205" s="109"/>
    </row>
    <row r="206" spans="1:82" ht="10.5">
      <c r="A206" s="109"/>
      <c r="B206" s="110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22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70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</row>
    <row r="207" spans="1:82" ht="10.5">
      <c r="A207" s="109"/>
      <c r="B207" s="110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22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70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</row>
    <row r="208" spans="1:82" ht="10.5">
      <c r="A208" s="109"/>
      <c r="B208" s="110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22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70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</row>
    <row r="209" spans="1:82" ht="10.5">
      <c r="A209" s="109"/>
      <c r="B209" s="110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22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70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09"/>
      <c r="CB209" s="109"/>
      <c r="CC209" s="109"/>
      <c r="CD209" s="109"/>
    </row>
    <row r="210" spans="1:82" ht="10.5">
      <c r="A210" s="109"/>
      <c r="B210" s="110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22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70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</row>
    <row r="211" spans="1:82" ht="10.5">
      <c r="A211" s="109"/>
      <c r="B211" s="110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22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70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</row>
    <row r="212" spans="1:82" ht="10.5">
      <c r="A212" s="109"/>
      <c r="B212" s="110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22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70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09"/>
      <c r="CB212" s="109"/>
      <c r="CC212" s="109"/>
      <c r="CD212" s="109"/>
    </row>
    <row r="213" spans="1:82" ht="10.5">
      <c r="A213" s="109"/>
      <c r="B213" s="110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22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70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</row>
    <row r="214" spans="1:82" ht="10.5">
      <c r="A214" s="109"/>
      <c r="B214" s="110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22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70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</row>
    <row r="215" spans="1:82" ht="10.5">
      <c r="A215" s="109"/>
      <c r="B215" s="110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22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70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</row>
    <row r="216" spans="1:82" ht="10.5">
      <c r="A216" s="109"/>
      <c r="B216" s="110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22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70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</row>
    <row r="217" spans="1:82" ht="10.5">
      <c r="A217" s="109"/>
      <c r="B217" s="110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22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70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  <c r="CA217" s="109"/>
      <c r="CB217" s="109"/>
      <c r="CC217" s="109"/>
      <c r="CD217" s="109"/>
    </row>
    <row r="218" spans="1:82" ht="10.5">
      <c r="A218" s="109"/>
      <c r="B218" s="110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22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70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</row>
    <row r="219" spans="1:82" ht="10.5">
      <c r="A219" s="109"/>
      <c r="B219" s="110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22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70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</row>
    <row r="220" spans="1:82" ht="10.5">
      <c r="A220" s="109"/>
      <c r="B220" s="110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22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70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</row>
    <row r="221" spans="1:82" ht="10.5">
      <c r="A221" s="109"/>
      <c r="B221" s="110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22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70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</row>
    <row r="222" spans="1:82" ht="10.5">
      <c r="A222" s="109"/>
      <c r="B222" s="110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22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70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</row>
    <row r="223" spans="1:82" ht="10.5">
      <c r="A223" s="109"/>
      <c r="B223" s="110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22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70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</row>
    <row r="224" spans="1:82" ht="10.5">
      <c r="A224" s="109"/>
      <c r="B224" s="110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22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70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</row>
    <row r="225" spans="1:82" ht="10.5">
      <c r="A225" s="109"/>
      <c r="B225" s="110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22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70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</row>
    <row r="226" spans="1:82" ht="10.5">
      <c r="A226" s="109"/>
      <c r="B226" s="110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22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70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</row>
    <row r="227" spans="1:82" ht="10.5">
      <c r="A227" s="109"/>
      <c r="B227" s="110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22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70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</row>
    <row r="228" spans="1:82" ht="10.5">
      <c r="A228" s="109"/>
      <c r="B228" s="110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22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70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09"/>
      <c r="CB228" s="109"/>
      <c r="CC228" s="109"/>
      <c r="CD228" s="109"/>
    </row>
    <row r="229" spans="1:82" ht="10.5">
      <c r="A229" s="109"/>
      <c r="B229" s="110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22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70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09"/>
      <c r="CB229" s="109"/>
      <c r="CC229" s="109"/>
      <c r="CD229" s="109"/>
    </row>
    <row r="230" spans="1:82" ht="10.5">
      <c r="A230" s="109"/>
      <c r="B230" s="110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22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70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</row>
    <row r="231" spans="1:82" ht="10.5">
      <c r="A231" s="109"/>
      <c r="B231" s="110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22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70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</row>
    <row r="232" spans="1:82" ht="10.5">
      <c r="A232" s="109"/>
      <c r="B232" s="110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22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70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</row>
    <row r="233" spans="1:82" ht="10.5">
      <c r="A233" s="109"/>
      <c r="B233" s="110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22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70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</row>
    <row r="234" spans="1:82" ht="10.5">
      <c r="A234" s="109"/>
      <c r="B234" s="110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22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70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  <c r="CA234" s="109"/>
      <c r="CB234" s="109"/>
      <c r="CC234" s="109"/>
      <c r="CD234" s="109"/>
    </row>
    <row r="235" spans="1:82" ht="10.5">
      <c r="A235" s="109"/>
      <c r="B235" s="110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22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70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09"/>
      <c r="CB235" s="109"/>
      <c r="CC235" s="109"/>
      <c r="CD235" s="109"/>
    </row>
    <row r="236" spans="1:82" ht="10.5">
      <c r="A236" s="109"/>
      <c r="B236" s="110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22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70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09"/>
      <c r="CB236" s="109"/>
      <c r="CC236" s="109"/>
      <c r="CD236" s="109"/>
    </row>
    <row r="237" spans="1:82" ht="10.5">
      <c r="A237" s="109"/>
      <c r="B237" s="110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22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70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09"/>
      <c r="CB237" s="109"/>
      <c r="CC237" s="109"/>
      <c r="CD237" s="109"/>
    </row>
    <row r="238" spans="1:82" ht="10.5">
      <c r="A238" s="109"/>
      <c r="B238" s="110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22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70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</row>
    <row r="239" spans="1:82" ht="10.5">
      <c r="A239" s="109"/>
      <c r="B239" s="110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22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70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</row>
    <row r="240" spans="1:82" ht="10.5">
      <c r="A240" s="109"/>
      <c r="B240" s="110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22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70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09"/>
      <c r="CB240" s="109"/>
      <c r="CC240" s="109"/>
      <c r="CD240" s="109"/>
    </row>
    <row r="241" spans="1:82" ht="10.5">
      <c r="A241" s="109"/>
      <c r="B241" s="110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22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70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  <c r="CA241" s="109"/>
      <c r="CB241" s="109"/>
      <c r="CC241" s="109"/>
      <c r="CD241" s="109"/>
    </row>
    <row r="242" spans="1:82" ht="10.5">
      <c r="A242" s="109"/>
      <c r="B242" s="110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22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70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  <c r="CA242" s="109"/>
      <c r="CB242" s="109"/>
      <c r="CC242" s="109"/>
      <c r="CD242" s="109"/>
    </row>
    <row r="243" spans="1:82" ht="10.5">
      <c r="A243" s="109"/>
      <c r="B243" s="110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22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70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  <c r="CA243" s="109"/>
      <c r="CB243" s="109"/>
      <c r="CC243" s="109"/>
      <c r="CD243" s="109"/>
    </row>
    <row r="244" spans="1:82" ht="10.5">
      <c r="A244" s="109"/>
      <c r="B244" s="110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22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70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  <c r="CA244" s="109"/>
      <c r="CB244" s="109"/>
      <c r="CC244" s="109"/>
      <c r="CD244" s="109"/>
    </row>
    <row r="245" spans="1:82" ht="10.5">
      <c r="A245" s="109"/>
      <c r="B245" s="110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22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70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09"/>
      <c r="BY245" s="109"/>
      <c r="BZ245" s="109"/>
      <c r="CA245" s="109"/>
      <c r="CB245" s="109"/>
      <c r="CC245" s="109"/>
      <c r="CD245" s="109"/>
    </row>
    <row r="246" spans="1:82" ht="10.5">
      <c r="A246" s="109"/>
      <c r="B246" s="110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22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70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09"/>
      <c r="CA246" s="109"/>
      <c r="CB246" s="109"/>
      <c r="CC246" s="109"/>
      <c r="CD246" s="109"/>
    </row>
    <row r="247" spans="1:82" ht="10.5">
      <c r="A247" s="109"/>
      <c r="B247" s="110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22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70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  <c r="CA247" s="109"/>
      <c r="CB247" s="109"/>
      <c r="CC247" s="109"/>
      <c r="CD247" s="109"/>
    </row>
    <row r="248" spans="1:82" ht="10.5">
      <c r="A248" s="109"/>
      <c r="B248" s="110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22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70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  <c r="CA248" s="109"/>
      <c r="CB248" s="109"/>
      <c r="CC248" s="109"/>
      <c r="CD248" s="109"/>
    </row>
    <row r="249" spans="1:82" ht="10.5">
      <c r="A249" s="109"/>
      <c r="B249" s="110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22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70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09"/>
      <c r="CB249" s="109"/>
      <c r="CC249" s="109"/>
      <c r="CD249" s="109"/>
    </row>
    <row r="250" spans="1:82" ht="10.5">
      <c r="A250" s="109"/>
      <c r="B250" s="110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22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70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  <c r="CA250" s="109"/>
      <c r="CB250" s="109"/>
      <c r="CC250" s="109"/>
      <c r="CD250" s="109"/>
    </row>
    <row r="251" spans="1:82" ht="10.5">
      <c r="A251" s="109"/>
      <c r="B251" s="110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22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70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  <c r="CA251" s="109"/>
      <c r="CB251" s="109"/>
      <c r="CC251" s="109"/>
      <c r="CD251" s="109"/>
    </row>
    <row r="252" spans="1:82" ht="10.5">
      <c r="A252" s="109"/>
      <c r="B252" s="110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22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70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  <c r="CA252" s="109"/>
      <c r="CB252" s="109"/>
      <c r="CC252" s="109"/>
      <c r="CD252" s="109"/>
    </row>
    <row r="253" spans="1:82" ht="10.5">
      <c r="A253" s="109"/>
      <c r="B253" s="110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22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70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  <c r="CA253" s="109"/>
      <c r="CB253" s="109"/>
      <c r="CC253" s="109"/>
      <c r="CD253" s="109"/>
    </row>
    <row r="254" spans="1:82" ht="10.5">
      <c r="A254" s="109"/>
      <c r="B254" s="110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22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70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09"/>
      <c r="BY254" s="109"/>
      <c r="BZ254" s="109"/>
      <c r="CA254" s="109"/>
      <c r="CB254" s="109"/>
      <c r="CC254" s="109"/>
      <c r="CD254" s="109"/>
    </row>
    <row r="255" spans="1:82" ht="10.5">
      <c r="A255" s="109"/>
      <c r="B255" s="110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22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70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  <c r="CA255" s="109"/>
      <c r="CB255" s="109"/>
      <c r="CC255" s="109"/>
      <c r="CD255" s="109"/>
    </row>
    <row r="256" spans="1:82" ht="10.5">
      <c r="A256" s="109"/>
      <c r="B256" s="110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22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70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  <c r="CA256" s="109"/>
      <c r="CB256" s="109"/>
      <c r="CC256" s="109"/>
      <c r="CD256" s="109"/>
    </row>
    <row r="257" spans="1:82" ht="10.5">
      <c r="A257" s="109"/>
      <c r="B257" s="110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22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70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  <c r="CA257" s="109"/>
      <c r="CB257" s="109"/>
      <c r="CC257" s="109"/>
      <c r="CD257" s="109"/>
    </row>
    <row r="258" spans="1:82" ht="10.5">
      <c r="A258" s="109"/>
      <c r="B258" s="110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22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70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09"/>
      <c r="CB258" s="109"/>
      <c r="CC258" s="109"/>
      <c r="CD258" s="109"/>
    </row>
    <row r="259" spans="1:82" ht="10.5">
      <c r="A259" s="109"/>
      <c r="B259" s="110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22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70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09"/>
      <c r="BZ259" s="109"/>
      <c r="CA259" s="109"/>
      <c r="CB259" s="109"/>
      <c r="CC259" s="109"/>
      <c r="CD259" s="109"/>
    </row>
    <row r="260" spans="1:82" ht="10.5">
      <c r="A260" s="109"/>
      <c r="B260" s="110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22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70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</row>
    <row r="261" spans="1:82" ht="10.5">
      <c r="A261" s="109"/>
      <c r="B261" s="110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22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70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  <c r="CA261" s="109"/>
      <c r="CB261" s="109"/>
      <c r="CC261" s="109"/>
      <c r="CD261" s="109"/>
    </row>
    <row r="262" spans="1:82" ht="10.5">
      <c r="A262" s="109"/>
      <c r="B262" s="110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22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70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09"/>
    </row>
    <row r="263" spans="1:82" ht="10.5">
      <c r="A263" s="109"/>
      <c r="B263" s="110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22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70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09"/>
    </row>
    <row r="264" spans="1:82" ht="10.5">
      <c r="A264" s="109"/>
      <c r="B264" s="110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22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70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  <c r="BS264" s="109"/>
      <c r="BT264" s="109"/>
      <c r="BU264" s="109"/>
      <c r="BV264" s="109"/>
      <c r="BW264" s="109"/>
      <c r="BX264" s="109"/>
      <c r="BY264" s="109"/>
      <c r="BZ264" s="109"/>
      <c r="CA264" s="109"/>
      <c r="CB264" s="109"/>
      <c r="CC264" s="109"/>
      <c r="CD264" s="109"/>
    </row>
    <row r="265" spans="1:82" ht="10.5">
      <c r="A265" s="109"/>
      <c r="B265" s="110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22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70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  <c r="BX265" s="109"/>
      <c r="BY265" s="109"/>
      <c r="BZ265" s="109"/>
      <c r="CA265" s="109"/>
      <c r="CB265" s="109"/>
      <c r="CC265" s="109"/>
      <c r="CD265" s="109"/>
    </row>
    <row r="266" spans="1:82" ht="10.5">
      <c r="A266" s="109"/>
      <c r="B266" s="110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22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70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  <c r="CA266" s="109"/>
      <c r="CB266" s="109"/>
      <c r="CC266" s="109"/>
      <c r="CD266" s="109"/>
    </row>
    <row r="267" spans="1:82" ht="10.5">
      <c r="A267" s="109"/>
      <c r="B267" s="110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22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70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109"/>
      <c r="CB267" s="109"/>
      <c r="CC267" s="109"/>
      <c r="CD267" s="109"/>
    </row>
    <row r="268" spans="1:82" ht="10.5">
      <c r="A268" s="109"/>
      <c r="B268" s="110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22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70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09"/>
      <c r="BZ268" s="109"/>
      <c r="CA268" s="109"/>
      <c r="CB268" s="109"/>
      <c r="CC268" s="109"/>
      <c r="CD268" s="109"/>
    </row>
    <row r="269" spans="1:82" ht="10.5">
      <c r="A269" s="109"/>
      <c r="B269" s="110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22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70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09"/>
      <c r="BZ269" s="109"/>
      <c r="CA269" s="109"/>
      <c r="CB269" s="109"/>
      <c r="CC269" s="109"/>
      <c r="CD269" s="109"/>
    </row>
    <row r="270" spans="1:82" ht="10.5">
      <c r="A270" s="109"/>
      <c r="B270" s="110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22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70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  <c r="CA270" s="109"/>
      <c r="CB270" s="109"/>
      <c r="CC270" s="109"/>
      <c r="CD270" s="109"/>
    </row>
    <row r="271" spans="1:82" ht="10.5">
      <c r="A271" s="109"/>
      <c r="B271" s="110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22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70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9"/>
      <c r="BU271" s="109"/>
      <c r="BV271" s="109"/>
      <c r="BW271" s="109"/>
      <c r="BX271" s="109"/>
      <c r="BY271" s="109"/>
      <c r="BZ271" s="109"/>
      <c r="CA271" s="109"/>
      <c r="CB271" s="109"/>
      <c r="CC271" s="109"/>
      <c r="CD271" s="109"/>
    </row>
    <row r="272" spans="1:82" ht="10.5">
      <c r="A272" s="109"/>
      <c r="B272" s="110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22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70"/>
      <c r="BI272" s="109"/>
      <c r="BJ272" s="109"/>
      <c r="BK272" s="109"/>
      <c r="BL272" s="109"/>
      <c r="BM272" s="109"/>
      <c r="BN272" s="109"/>
      <c r="BO272" s="109"/>
      <c r="BP272" s="109"/>
      <c r="BQ272" s="109"/>
      <c r="BR272" s="109"/>
      <c r="BS272" s="109"/>
      <c r="BT272" s="109"/>
      <c r="BU272" s="109"/>
      <c r="BV272" s="109"/>
      <c r="BW272" s="109"/>
      <c r="BX272" s="109"/>
      <c r="BY272" s="109"/>
      <c r="BZ272" s="109"/>
      <c r="CA272" s="109"/>
      <c r="CB272" s="109"/>
      <c r="CC272" s="109"/>
      <c r="CD272" s="109"/>
    </row>
    <row r="273" spans="1:82" ht="10.5">
      <c r="A273" s="109"/>
      <c r="B273" s="110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22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70"/>
      <c r="BI273" s="109"/>
      <c r="BJ273" s="109"/>
      <c r="BK273" s="109"/>
      <c r="BL273" s="109"/>
      <c r="BM273" s="109"/>
      <c r="BN273" s="109"/>
      <c r="BO273" s="109"/>
      <c r="BP273" s="109"/>
      <c r="BQ273" s="109"/>
      <c r="BR273" s="109"/>
      <c r="BS273" s="109"/>
      <c r="BT273" s="109"/>
      <c r="BU273" s="109"/>
      <c r="BV273" s="109"/>
      <c r="BW273" s="109"/>
      <c r="BX273" s="109"/>
      <c r="BY273" s="109"/>
      <c r="BZ273" s="109"/>
      <c r="CA273" s="109"/>
      <c r="CB273" s="109"/>
      <c r="CC273" s="109"/>
      <c r="CD273" s="109"/>
    </row>
    <row r="274" spans="1:82" ht="10.5">
      <c r="A274" s="109"/>
      <c r="B274" s="110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22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70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</row>
    <row r="275" spans="1:82" ht="10.5">
      <c r="A275" s="109"/>
      <c r="B275" s="110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22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70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  <c r="BS275" s="109"/>
      <c r="BT275" s="109"/>
      <c r="BU275" s="109"/>
      <c r="BV275" s="109"/>
      <c r="BW275" s="109"/>
      <c r="BX275" s="109"/>
      <c r="BY275" s="109"/>
      <c r="BZ275" s="109"/>
      <c r="CA275" s="109"/>
      <c r="CB275" s="109"/>
      <c r="CC275" s="109"/>
      <c r="CD275" s="109"/>
    </row>
    <row r="276" spans="1:82" ht="10.5">
      <c r="A276" s="109"/>
      <c r="B276" s="110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22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70"/>
      <c r="BI276" s="109"/>
      <c r="BJ276" s="109"/>
      <c r="BK276" s="109"/>
      <c r="BL276" s="109"/>
      <c r="BM276" s="109"/>
      <c r="BN276" s="109"/>
      <c r="BO276" s="109"/>
      <c r="BP276" s="109"/>
      <c r="BQ276" s="109"/>
      <c r="BR276" s="109"/>
      <c r="BS276" s="109"/>
      <c r="BT276" s="109"/>
      <c r="BU276" s="109"/>
      <c r="BV276" s="109"/>
      <c r="BW276" s="109"/>
      <c r="BX276" s="109"/>
      <c r="BY276" s="109"/>
      <c r="BZ276" s="109"/>
      <c r="CA276" s="109"/>
      <c r="CB276" s="109"/>
      <c r="CC276" s="109"/>
      <c r="CD276" s="109"/>
    </row>
    <row r="277" spans="1:82" ht="10.5">
      <c r="A277" s="109"/>
      <c r="B277" s="110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22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70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09"/>
      <c r="BZ277" s="109"/>
      <c r="CA277" s="109"/>
      <c r="CB277" s="109"/>
      <c r="CC277" s="109"/>
      <c r="CD277" s="109"/>
    </row>
    <row r="278" spans="1:82" ht="10.5">
      <c r="A278" s="109"/>
      <c r="B278" s="110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22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70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  <c r="BX278" s="109"/>
      <c r="BY278" s="109"/>
      <c r="BZ278" s="109"/>
      <c r="CA278" s="109"/>
      <c r="CB278" s="109"/>
      <c r="CC278" s="109"/>
      <c r="CD278" s="109"/>
    </row>
    <row r="279" spans="1:82" ht="10.5">
      <c r="A279" s="109"/>
      <c r="B279" s="110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22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70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109"/>
      <c r="BY279" s="109"/>
      <c r="BZ279" s="109"/>
      <c r="CA279" s="109"/>
      <c r="CB279" s="109"/>
      <c r="CC279" s="109"/>
      <c r="CD279" s="109"/>
    </row>
    <row r="280" spans="1:82" ht="10.5">
      <c r="A280" s="109"/>
      <c r="B280" s="110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22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70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109"/>
      <c r="BY280" s="109"/>
      <c r="BZ280" s="109"/>
      <c r="CA280" s="109"/>
      <c r="CB280" s="109"/>
      <c r="CC280" s="109"/>
      <c r="CD280" s="109"/>
    </row>
    <row r="281" spans="1:82" ht="10.5">
      <c r="A281" s="109"/>
      <c r="B281" s="110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22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70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109"/>
      <c r="BY281" s="109"/>
      <c r="BZ281" s="109"/>
      <c r="CA281" s="109"/>
      <c r="CB281" s="109"/>
      <c r="CC281" s="109"/>
      <c r="CD281" s="109"/>
    </row>
    <row r="282" spans="1:82" ht="10.5">
      <c r="A282" s="109"/>
      <c r="B282" s="110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22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70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  <c r="BX282" s="109"/>
      <c r="BY282" s="109"/>
      <c r="BZ282" s="109"/>
      <c r="CA282" s="109"/>
      <c r="CB282" s="109"/>
      <c r="CC282" s="109"/>
      <c r="CD282" s="109"/>
    </row>
    <row r="283" spans="1:82" ht="10.5">
      <c r="A283" s="109"/>
      <c r="B283" s="110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22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70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  <c r="BX283" s="109"/>
      <c r="BY283" s="109"/>
      <c r="BZ283" s="109"/>
      <c r="CA283" s="109"/>
      <c r="CB283" s="109"/>
      <c r="CC283" s="109"/>
      <c r="CD283" s="109"/>
    </row>
    <row r="284" spans="1:82" ht="10.5">
      <c r="A284" s="109"/>
      <c r="B284" s="110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22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70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  <c r="BX284" s="109"/>
      <c r="BY284" s="109"/>
      <c r="BZ284" s="109"/>
      <c r="CA284" s="109"/>
      <c r="CB284" s="109"/>
      <c r="CC284" s="109"/>
      <c r="CD284" s="109"/>
    </row>
    <row r="285" spans="1:82" ht="10.5">
      <c r="A285" s="109"/>
      <c r="B285" s="110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22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70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109"/>
      <c r="BY285" s="109"/>
      <c r="BZ285" s="109"/>
      <c r="CA285" s="109"/>
      <c r="CB285" s="109"/>
      <c r="CC285" s="109"/>
      <c r="CD285" s="109"/>
    </row>
    <row r="286" spans="1:82" ht="10.5">
      <c r="A286" s="109"/>
      <c r="B286" s="110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22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70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  <c r="BX286" s="109"/>
      <c r="BY286" s="109"/>
      <c r="BZ286" s="109"/>
      <c r="CA286" s="109"/>
      <c r="CB286" s="109"/>
      <c r="CC286" s="109"/>
      <c r="CD286" s="109"/>
    </row>
    <row r="287" spans="1:82" ht="10.5">
      <c r="A287" s="109"/>
      <c r="B287" s="110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22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70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109"/>
      <c r="BY287" s="109"/>
      <c r="BZ287" s="109"/>
      <c r="CA287" s="109"/>
      <c r="CB287" s="109"/>
      <c r="CC287" s="109"/>
      <c r="CD287" s="109"/>
    </row>
    <row r="288" spans="1:82" ht="10.5">
      <c r="A288" s="109"/>
      <c r="B288" s="110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22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70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  <c r="BX288" s="109"/>
      <c r="BY288" s="109"/>
      <c r="BZ288" s="109"/>
      <c r="CA288" s="109"/>
      <c r="CB288" s="109"/>
      <c r="CC288" s="109"/>
      <c r="CD288" s="109"/>
    </row>
    <row r="289" spans="1:82" ht="10.5">
      <c r="A289" s="109"/>
      <c r="B289" s="110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22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70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  <c r="CA289" s="109"/>
      <c r="CB289" s="109"/>
      <c r="CC289" s="109"/>
      <c r="CD289" s="109"/>
    </row>
    <row r="290" spans="1:82" ht="10.5">
      <c r="A290" s="109"/>
      <c r="B290" s="110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22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70"/>
      <c r="BI290" s="109"/>
      <c r="BJ290" s="109"/>
      <c r="BK290" s="109"/>
      <c r="BL290" s="109"/>
      <c r="BM290" s="109"/>
      <c r="BN290" s="109"/>
      <c r="BO290" s="109"/>
      <c r="BP290" s="109"/>
      <c r="BQ290" s="109"/>
      <c r="BR290" s="109"/>
      <c r="BS290" s="109"/>
      <c r="BT290" s="109"/>
      <c r="BU290" s="109"/>
      <c r="BV290" s="109"/>
      <c r="BW290" s="109"/>
      <c r="BX290" s="109"/>
      <c r="BY290" s="109"/>
      <c r="BZ290" s="109"/>
      <c r="CA290" s="109"/>
      <c r="CB290" s="109"/>
      <c r="CC290" s="109"/>
      <c r="CD290" s="109"/>
    </row>
    <row r="291" spans="1:82" ht="10.5">
      <c r="A291" s="109"/>
      <c r="B291" s="110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22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70"/>
      <c r="BI291" s="109"/>
      <c r="BJ291" s="109"/>
      <c r="BK291" s="109"/>
      <c r="BL291" s="109"/>
      <c r="BM291" s="109"/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  <c r="BX291" s="109"/>
      <c r="BY291" s="109"/>
      <c r="BZ291" s="109"/>
      <c r="CA291" s="109"/>
      <c r="CB291" s="109"/>
      <c r="CC291" s="109"/>
      <c r="CD291" s="109"/>
    </row>
    <row r="292" spans="1:82" ht="10.5">
      <c r="A292" s="109"/>
      <c r="B292" s="110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22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70"/>
      <c r="BI292" s="109"/>
      <c r="BJ292" s="109"/>
      <c r="BK292" s="109"/>
      <c r="BL292" s="109"/>
      <c r="BM292" s="109"/>
      <c r="BN292" s="109"/>
      <c r="BO292" s="109"/>
      <c r="BP292" s="109"/>
      <c r="BQ292" s="109"/>
      <c r="BR292" s="109"/>
      <c r="BS292" s="109"/>
      <c r="BT292" s="109"/>
      <c r="BU292" s="109"/>
      <c r="BV292" s="109"/>
      <c r="BW292" s="109"/>
      <c r="BX292" s="109"/>
      <c r="BY292" s="109"/>
      <c r="BZ292" s="109"/>
      <c r="CA292" s="109"/>
      <c r="CB292" s="109"/>
      <c r="CC292" s="109"/>
      <c r="CD292" s="109"/>
    </row>
    <row r="293" spans="1:82" ht="10.5">
      <c r="A293" s="109"/>
      <c r="B293" s="110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22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70"/>
      <c r="BI293" s="109"/>
      <c r="BJ293" s="109"/>
      <c r="BK293" s="109"/>
      <c r="BL293" s="109"/>
      <c r="BM293" s="109"/>
      <c r="BN293" s="109"/>
      <c r="BO293" s="109"/>
      <c r="BP293" s="109"/>
      <c r="BQ293" s="109"/>
      <c r="BR293" s="109"/>
      <c r="BS293" s="109"/>
      <c r="BT293" s="109"/>
      <c r="BU293" s="109"/>
      <c r="BV293" s="109"/>
      <c r="BW293" s="109"/>
      <c r="BX293" s="109"/>
      <c r="BY293" s="109"/>
      <c r="BZ293" s="109"/>
      <c r="CA293" s="109"/>
      <c r="CB293" s="109"/>
      <c r="CC293" s="109"/>
      <c r="CD293" s="109"/>
    </row>
    <row r="294" spans="1:82" ht="10.5">
      <c r="A294" s="109"/>
      <c r="B294" s="110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22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70"/>
      <c r="BI294" s="109"/>
      <c r="BJ294" s="109"/>
      <c r="BK294" s="109"/>
      <c r="BL294" s="109"/>
      <c r="BM294" s="109"/>
      <c r="BN294" s="109"/>
      <c r="BO294" s="109"/>
      <c r="BP294" s="109"/>
      <c r="BQ294" s="109"/>
      <c r="BR294" s="109"/>
      <c r="BS294" s="109"/>
      <c r="BT294" s="109"/>
      <c r="BU294" s="109"/>
      <c r="BV294" s="109"/>
      <c r="BW294" s="109"/>
      <c r="BX294" s="109"/>
      <c r="BY294" s="109"/>
      <c r="BZ294" s="109"/>
      <c r="CA294" s="109"/>
      <c r="CB294" s="109"/>
      <c r="CC294" s="109"/>
      <c r="CD294" s="109"/>
    </row>
    <row r="295" spans="1:82" ht="10.5">
      <c r="A295" s="109"/>
      <c r="B295" s="110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22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70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09"/>
      <c r="BS295" s="109"/>
      <c r="BT295" s="109"/>
      <c r="BU295" s="109"/>
      <c r="BV295" s="109"/>
      <c r="BW295" s="109"/>
      <c r="BX295" s="109"/>
      <c r="BY295" s="109"/>
      <c r="BZ295" s="109"/>
      <c r="CA295" s="109"/>
      <c r="CB295" s="109"/>
      <c r="CC295" s="109"/>
      <c r="CD295" s="109"/>
    </row>
    <row r="296" spans="1:82" ht="10.5">
      <c r="A296" s="109"/>
      <c r="B296" s="110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22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70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  <c r="BX296" s="109"/>
      <c r="BY296" s="109"/>
      <c r="BZ296" s="109"/>
      <c r="CA296" s="109"/>
      <c r="CB296" s="109"/>
      <c r="CC296" s="109"/>
      <c r="CD296" s="109"/>
    </row>
    <row r="297" spans="1:82" ht="10.5">
      <c r="A297" s="109"/>
      <c r="B297" s="110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22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70"/>
      <c r="BI297" s="109"/>
      <c r="BJ297" s="109"/>
      <c r="BK297" s="109"/>
      <c r="BL297" s="109"/>
      <c r="BM297" s="109"/>
      <c r="BN297" s="109"/>
      <c r="BO297" s="109"/>
      <c r="BP297" s="109"/>
      <c r="BQ297" s="109"/>
      <c r="BR297" s="109"/>
      <c r="BS297" s="109"/>
      <c r="BT297" s="109"/>
      <c r="BU297" s="109"/>
      <c r="BV297" s="109"/>
      <c r="BW297" s="109"/>
      <c r="BX297" s="109"/>
      <c r="BY297" s="109"/>
      <c r="BZ297" s="109"/>
      <c r="CA297" s="109"/>
      <c r="CB297" s="109"/>
      <c r="CC297" s="109"/>
      <c r="CD297" s="109"/>
    </row>
    <row r="298" spans="1:82" ht="10.5">
      <c r="A298" s="109"/>
      <c r="B298" s="110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22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70"/>
      <c r="BI298" s="109"/>
      <c r="BJ298" s="109"/>
      <c r="BK298" s="109"/>
      <c r="BL298" s="109"/>
      <c r="BM298" s="109"/>
      <c r="BN298" s="109"/>
      <c r="BO298" s="109"/>
      <c r="BP298" s="109"/>
      <c r="BQ298" s="109"/>
      <c r="BR298" s="109"/>
      <c r="BS298" s="109"/>
      <c r="BT298" s="109"/>
      <c r="BU298" s="109"/>
      <c r="BV298" s="109"/>
      <c r="BW298" s="109"/>
      <c r="BX298" s="109"/>
      <c r="BY298" s="109"/>
      <c r="BZ298" s="109"/>
      <c r="CA298" s="109"/>
      <c r="CB298" s="109"/>
      <c r="CC298" s="109"/>
      <c r="CD298" s="109"/>
    </row>
    <row r="299" spans="1:82" ht="10.5">
      <c r="A299" s="109"/>
      <c r="B299" s="110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22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70"/>
      <c r="BI299" s="109"/>
      <c r="BJ299" s="109"/>
      <c r="BK299" s="109"/>
      <c r="BL299" s="109"/>
      <c r="BM299" s="109"/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  <c r="BX299" s="109"/>
      <c r="BY299" s="109"/>
      <c r="BZ299" s="109"/>
      <c r="CA299" s="109"/>
      <c r="CB299" s="109"/>
      <c r="CC299" s="109"/>
      <c r="CD299" s="109"/>
    </row>
    <row r="300" spans="1:82" ht="10.5">
      <c r="A300" s="109"/>
      <c r="B300" s="110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22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70"/>
      <c r="BI300" s="109"/>
      <c r="BJ300" s="109"/>
      <c r="BK300" s="109"/>
      <c r="BL300" s="109"/>
      <c r="BM300" s="109"/>
      <c r="BN300" s="109"/>
      <c r="BO300" s="109"/>
      <c r="BP300" s="109"/>
      <c r="BQ300" s="109"/>
      <c r="BR300" s="109"/>
      <c r="BS300" s="109"/>
      <c r="BT300" s="109"/>
      <c r="BU300" s="109"/>
      <c r="BV300" s="109"/>
      <c r="BW300" s="109"/>
      <c r="BX300" s="109"/>
      <c r="BY300" s="109"/>
      <c r="BZ300" s="109"/>
      <c r="CA300" s="109"/>
      <c r="CB300" s="109"/>
      <c r="CC300" s="109"/>
      <c r="CD300" s="109"/>
    </row>
    <row r="301" spans="1:82" ht="10.5">
      <c r="A301" s="109"/>
      <c r="B301" s="110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22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70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09"/>
      <c r="CA301" s="109"/>
      <c r="CB301" s="109"/>
      <c r="CC301" s="109"/>
      <c r="CD301" s="109"/>
    </row>
    <row r="302" spans="1:82" ht="10.5">
      <c r="A302" s="109"/>
      <c r="B302" s="110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22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70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  <c r="BX302" s="109"/>
      <c r="BY302" s="109"/>
      <c r="BZ302" s="109"/>
      <c r="CA302" s="109"/>
      <c r="CB302" s="109"/>
      <c r="CC302" s="109"/>
      <c r="CD302" s="109"/>
    </row>
    <row r="303" spans="1:82" ht="10.5">
      <c r="A303" s="109"/>
      <c r="B303" s="110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22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70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  <c r="BX303" s="109"/>
      <c r="BY303" s="109"/>
      <c r="BZ303" s="109"/>
      <c r="CA303" s="109"/>
      <c r="CB303" s="109"/>
      <c r="CC303" s="109"/>
      <c r="CD303" s="109"/>
    </row>
    <row r="304" spans="1:82" ht="10.5">
      <c r="A304" s="109"/>
      <c r="B304" s="110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22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70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  <c r="BX304" s="109"/>
      <c r="BY304" s="109"/>
      <c r="BZ304" s="109"/>
      <c r="CA304" s="109"/>
      <c r="CB304" s="109"/>
      <c r="CC304" s="109"/>
      <c r="CD304" s="109"/>
    </row>
    <row r="305" spans="1:82" ht="10.5">
      <c r="A305" s="109"/>
      <c r="B305" s="110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22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70"/>
      <c r="BI305" s="109"/>
      <c r="BJ305" s="109"/>
      <c r="BK305" s="109"/>
      <c r="BL305" s="109"/>
      <c r="BM305" s="109"/>
      <c r="BN305" s="109"/>
      <c r="BO305" s="109"/>
      <c r="BP305" s="109"/>
      <c r="BQ305" s="109"/>
      <c r="BR305" s="109"/>
      <c r="BS305" s="109"/>
      <c r="BT305" s="109"/>
      <c r="BU305" s="109"/>
      <c r="BV305" s="109"/>
      <c r="BW305" s="109"/>
      <c r="BX305" s="109"/>
      <c r="BY305" s="109"/>
      <c r="BZ305" s="109"/>
      <c r="CA305" s="109"/>
      <c r="CB305" s="109"/>
      <c r="CC305" s="109"/>
      <c r="CD305" s="109"/>
    </row>
    <row r="306" spans="1:82" ht="10.5">
      <c r="A306" s="109"/>
      <c r="B306" s="110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22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70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09"/>
      <c r="BS306" s="109"/>
      <c r="BT306" s="109"/>
      <c r="BU306" s="109"/>
      <c r="BV306" s="109"/>
      <c r="BW306" s="109"/>
      <c r="BX306" s="109"/>
      <c r="BY306" s="109"/>
      <c r="BZ306" s="109"/>
      <c r="CA306" s="109"/>
      <c r="CB306" s="109"/>
      <c r="CC306" s="109"/>
      <c r="CD306" s="109"/>
    </row>
    <row r="307" spans="1:82" ht="10.5">
      <c r="A307" s="109"/>
      <c r="B307" s="110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22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70"/>
      <c r="BI307" s="109"/>
      <c r="BJ307" s="109"/>
      <c r="BK307" s="109"/>
      <c r="BL307" s="109"/>
      <c r="BM307" s="109"/>
      <c r="BN307" s="109"/>
      <c r="BO307" s="109"/>
      <c r="BP307" s="109"/>
      <c r="BQ307" s="109"/>
      <c r="BR307" s="109"/>
      <c r="BS307" s="109"/>
      <c r="BT307" s="109"/>
      <c r="BU307" s="109"/>
      <c r="BV307" s="109"/>
      <c r="BW307" s="109"/>
      <c r="BX307" s="109"/>
      <c r="BY307" s="109"/>
      <c r="BZ307" s="109"/>
      <c r="CA307" s="109"/>
      <c r="CB307" s="109"/>
      <c r="CC307" s="109"/>
      <c r="CD307" s="109"/>
    </row>
    <row r="308" spans="1:82" ht="10.5">
      <c r="A308" s="109"/>
      <c r="B308" s="110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22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70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  <c r="CA308" s="109"/>
      <c r="CB308" s="109"/>
      <c r="CC308" s="109"/>
      <c r="CD308" s="109"/>
    </row>
    <row r="309" spans="1:82" ht="10.5">
      <c r="A309" s="109"/>
      <c r="B309" s="110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22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70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09"/>
      <c r="CA309" s="109"/>
      <c r="CB309" s="109"/>
      <c r="CC309" s="109"/>
      <c r="CD309" s="109"/>
    </row>
    <row r="310" spans="1:82" ht="10.5">
      <c r="A310" s="109"/>
      <c r="B310" s="110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22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70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  <c r="BX310" s="109"/>
      <c r="BY310" s="109"/>
      <c r="BZ310" s="109"/>
      <c r="CA310" s="109"/>
      <c r="CB310" s="109"/>
      <c r="CC310" s="109"/>
      <c r="CD310" s="109"/>
    </row>
    <row r="311" spans="1:82" ht="10.5">
      <c r="A311" s="109"/>
      <c r="B311" s="110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22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70"/>
      <c r="BI311" s="109"/>
      <c r="BJ311" s="109"/>
      <c r="BK311" s="109"/>
      <c r="BL311" s="109"/>
      <c r="BM311" s="109"/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  <c r="BX311" s="109"/>
      <c r="BY311" s="109"/>
      <c r="BZ311" s="109"/>
      <c r="CA311" s="109"/>
      <c r="CB311" s="109"/>
      <c r="CC311" s="109"/>
      <c r="CD311" s="109"/>
    </row>
    <row r="312" spans="1:82" ht="10.5">
      <c r="A312" s="109"/>
      <c r="B312" s="110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22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70"/>
      <c r="BI312" s="109"/>
      <c r="BJ312" s="109"/>
      <c r="BK312" s="109"/>
      <c r="BL312" s="109"/>
      <c r="BM312" s="109"/>
      <c r="BN312" s="109"/>
      <c r="BO312" s="109"/>
      <c r="BP312" s="109"/>
      <c r="BQ312" s="109"/>
      <c r="BR312" s="109"/>
      <c r="BS312" s="109"/>
      <c r="BT312" s="109"/>
      <c r="BU312" s="109"/>
      <c r="BV312" s="109"/>
      <c r="BW312" s="109"/>
      <c r="BX312" s="109"/>
      <c r="BY312" s="109"/>
      <c r="BZ312" s="109"/>
      <c r="CA312" s="109"/>
      <c r="CB312" s="109"/>
      <c r="CC312" s="109"/>
      <c r="CD312" s="109"/>
    </row>
    <row r="313" spans="1:82" ht="10.5">
      <c r="A313" s="109"/>
      <c r="B313" s="110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22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70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109"/>
      <c r="BS313" s="109"/>
      <c r="BT313" s="109"/>
      <c r="BU313" s="109"/>
      <c r="BV313" s="109"/>
      <c r="BW313" s="109"/>
      <c r="BX313" s="109"/>
      <c r="BY313" s="109"/>
      <c r="BZ313" s="109"/>
      <c r="CA313" s="109"/>
      <c r="CB313" s="109"/>
      <c r="CC313" s="109"/>
      <c r="CD313" s="109"/>
    </row>
    <row r="314" spans="1:82" ht="10.5">
      <c r="A314" s="109"/>
      <c r="B314" s="110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22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70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  <c r="BX314" s="109"/>
      <c r="BY314" s="109"/>
      <c r="BZ314" s="109"/>
      <c r="CA314" s="109"/>
      <c r="CB314" s="109"/>
      <c r="CC314" s="109"/>
      <c r="CD314" s="109"/>
    </row>
    <row r="315" spans="1:82" ht="10.5">
      <c r="A315" s="109"/>
      <c r="B315" s="110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22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70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  <c r="BX315" s="109"/>
      <c r="BY315" s="109"/>
      <c r="BZ315" s="109"/>
      <c r="CA315" s="109"/>
      <c r="CB315" s="109"/>
      <c r="CC315" s="109"/>
      <c r="CD315" s="109"/>
    </row>
    <row r="316" spans="1:82" ht="10.5">
      <c r="A316" s="109"/>
      <c r="B316" s="110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22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70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  <c r="BX316" s="109"/>
      <c r="BY316" s="109"/>
      <c r="BZ316" s="109"/>
      <c r="CA316" s="109"/>
      <c r="CB316" s="109"/>
      <c r="CC316" s="109"/>
      <c r="CD316" s="109"/>
    </row>
    <row r="317" spans="1:82" ht="10.5">
      <c r="A317" s="109"/>
      <c r="B317" s="110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22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70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  <c r="BX317" s="109"/>
      <c r="BY317" s="109"/>
      <c r="BZ317" s="109"/>
      <c r="CA317" s="109"/>
      <c r="CB317" s="109"/>
      <c r="CC317" s="109"/>
      <c r="CD317" s="109"/>
    </row>
    <row r="318" spans="1:82" ht="10.5">
      <c r="A318" s="109"/>
      <c r="B318" s="110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22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70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  <c r="BX318" s="109"/>
      <c r="BY318" s="109"/>
      <c r="BZ318" s="109"/>
      <c r="CA318" s="109"/>
      <c r="CB318" s="109"/>
      <c r="CC318" s="109"/>
      <c r="CD318" s="109"/>
    </row>
    <row r="319" spans="1:82" ht="10.5">
      <c r="A319" s="109"/>
      <c r="B319" s="110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22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70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09"/>
      <c r="CA319" s="109"/>
      <c r="CB319" s="109"/>
      <c r="CC319" s="109"/>
      <c r="CD319" s="109"/>
    </row>
    <row r="320" spans="1:82" ht="10.5">
      <c r="A320" s="109"/>
      <c r="B320" s="110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22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70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  <c r="BX320" s="109"/>
      <c r="BY320" s="109"/>
      <c r="BZ320" s="109"/>
      <c r="CA320" s="109"/>
      <c r="CB320" s="109"/>
      <c r="CC320" s="109"/>
      <c r="CD320" s="109"/>
    </row>
    <row r="321" spans="1:82" ht="10.5">
      <c r="A321" s="109"/>
      <c r="B321" s="110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22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70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09"/>
      <c r="CA321" s="109"/>
      <c r="CB321" s="109"/>
      <c r="CC321" s="109"/>
      <c r="CD321" s="109"/>
    </row>
    <row r="322" spans="1:82" ht="10.5">
      <c r="A322" s="109"/>
      <c r="B322" s="110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22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70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  <c r="CA322" s="109"/>
      <c r="CB322" s="109"/>
      <c r="CC322" s="109"/>
      <c r="CD322" s="109"/>
    </row>
    <row r="323" spans="1:82" ht="10.5">
      <c r="A323" s="109"/>
      <c r="B323" s="110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22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70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  <c r="CA323" s="109"/>
      <c r="CB323" s="109"/>
      <c r="CC323" s="109"/>
      <c r="CD323" s="109"/>
    </row>
    <row r="324" spans="1:82" ht="10.5">
      <c r="A324" s="109"/>
      <c r="B324" s="110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22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70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  <c r="CA324" s="109"/>
      <c r="CB324" s="109"/>
      <c r="CC324" s="109"/>
      <c r="CD324" s="109"/>
    </row>
    <row r="325" spans="1:82" ht="10.5">
      <c r="A325" s="109"/>
      <c r="B325" s="110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22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70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  <c r="CA325" s="109"/>
      <c r="CB325" s="109"/>
      <c r="CC325" s="109"/>
      <c r="CD325" s="109"/>
    </row>
    <row r="326" spans="1:82" ht="10.5">
      <c r="A326" s="109"/>
      <c r="B326" s="110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22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70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  <c r="BX326" s="109"/>
      <c r="BY326" s="109"/>
      <c r="BZ326" s="109"/>
      <c r="CA326" s="109"/>
      <c r="CB326" s="109"/>
      <c r="CC326" s="109"/>
      <c r="CD326" s="109"/>
    </row>
    <row r="327" spans="1:82" ht="10.5">
      <c r="A327" s="109"/>
      <c r="B327" s="110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22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70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  <c r="BX327" s="109"/>
      <c r="BY327" s="109"/>
      <c r="BZ327" s="109"/>
      <c r="CA327" s="109"/>
      <c r="CB327" s="109"/>
      <c r="CC327" s="109"/>
      <c r="CD327" s="109"/>
    </row>
    <row r="328" spans="1:82" ht="10.5">
      <c r="A328" s="109"/>
      <c r="B328" s="110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22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70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  <c r="BX328" s="109"/>
      <c r="BY328" s="109"/>
      <c r="BZ328" s="109"/>
      <c r="CA328" s="109"/>
      <c r="CB328" s="109"/>
      <c r="CC328" s="109"/>
      <c r="CD328" s="109"/>
    </row>
    <row r="329" spans="1:82" ht="10.5">
      <c r="A329" s="109"/>
      <c r="B329" s="110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22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70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  <c r="CA329" s="109"/>
      <c r="CB329" s="109"/>
      <c r="CC329" s="109"/>
      <c r="CD329" s="109"/>
    </row>
    <row r="330" spans="1:82" ht="10.5">
      <c r="A330" s="109"/>
      <c r="B330" s="110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22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70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  <c r="CA330" s="109"/>
      <c r="CB330" s="109"/>
      <c r="CC330" s="109"/>
      <c r="CD330" s="109"/>
    </row>
    <row r="331" spans="1:82" ht="10.5">
      <c r="A331" s="109"/>
      <c r="B331" s="110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22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70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  <c r="CA331" s="109"/>
      <c r="CB331" s="109"/>
      <c r="CC331" s="109"/>
      <c r="CD331" s="109"/>
    </row>
    <row r="332" spans="1:82" ht="10.5">
      <c r="A332" s="109"/>
      <c r="B332" s="110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22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70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  <c r="CA332" s="109"/>
      <c r="CB332" s="109"/>
      <c r="CC332" s="109"/>
      <c r="CD332" s="109"/>
    </row>
    <row r="333" spans="1:82" ht="10.5">
      <c r="A333" s="109"/>
      <c r="B333" s="110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22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70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  <c r="CA333" s="109"/>
      <c r="CB333" s="109"/>
      <c r="CC333" s="109"/>
      <c r="CD333" s="109"/>
    </row>
    <row r="334" spans="1:82" ht="10.5">
      <c r="A334" s="109"/>
      <c r="B334" s="110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22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70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</row>
    <row r="335" spans="1:82" ht="10.5">
      <c r="A335" s="109"/>
      <c r="B335" s="110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22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70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</row>
    <row r="336" spans="1:82" ht="10.5">
      <c r="A336" s="109"/>
      <c r="B336" s="110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22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70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</row>
    <row r="337" spans="1:82" ht="10.5">
      <c r="A337" s="109"/>
      <c r="B337" s="110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22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70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  <c r="CA337" s="109"/>
      <c r="CB337" s="109"/>
      <c r="CC337" s="109"/>
      <c r="CD337" s="109"/>
    </row>
    <row r="338" spans="1:82" ht="10.5">
      <c r="A338" s="109"/>
      <c r="B338" s="110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22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70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  <c r="CA338" s="109"/>
      <c r="CB338" s="109"/>
      <c r="CC338" s="109"/>
      <c r="CD338" s="109"/>
    </row>
    <row r="339" spans="1:82" ht="10.5">
      <c r="A339" s="109"/>
      <c r="B339" s="110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22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70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09"/>
      <c r="BZ339" s="109"/>
      <c r="CA339" s="109"/>
      <c r="CB339" s="109"/>
      <c r="CC339" s="109"/>
      <c r="CD339" s="109"/>
    </row>
    <row r="340" spans="1:82" ht="10.5">
      <c r="A340" s="109"/>
      <c r="B340" s="110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22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70"/>
      <c r="BI340" s="109"/>
      <c r="BJ340" s="109"/>
      <c r="BK340" s="109"/>
      <c r="BL340" s="109"/>
      <c r="BM340" s="109"/>
      <c r="BN340" s="109"/>
      <c r="BO340" s="109"/>
      <c r="BP340" s="109"/>
      <c r="BQ340" s="109"/>
      <c r="BR340" s="109"/>
      <c r="BS340" s="109"/>
      <c r="BT340" s="109"/>
      <c r="BU340" s="109"/>
      <c r="BV340" s="109"/>
      <c r="BW340" s="109"/>
      <c r="BX340" s="109"/>
      <c r="BY340" s="109"/>
      <c r="BZ340" s="109"/>
      <c r="CA340" s="109"/>
      <c r="CB340" s="109"/>
      <c r="CC340" s="109"/>
      <c r="CD340" s="109"/>
    </row>
    <row r="341" spans="1:82" ht="10.5">
      <c r="A341" s="109"/>
      <c r="B341" s="110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22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70"/>
      <c r="BI341" s="109"/>
      <c r="BJ341" s="109"/>
      <c r="BK341" s="109"/>
      <c r="BL341" s="109"/>
      <c r="BM341" s="109"/>
      <c r="BN341" s="109"/>
      <c r="BO341" s="109"/>
      <c r="BP341" s="109"/>
      <c r="BQ341" s="109"/>
      <c r="BR341" s="109"/>
      <c r="BS341" s="109"/>
      <c r="BT341" s="109"/>
      <c r="BU341" s="109"/>
      <c r="BV341" s="109"/>
      <c r="BW341" s="109"/>
      <c r="BX341" s="109"/>
      <c r="BY341" s="109"/>
      <c r="BZ341" s="109"/>
      <c r="CA341" s="109"/>
      <c r="CB341" s="109"/>
      <c r="CC341" s="109"/>
      <c r="CD341" s="109"/>
    </row>
    <row r="342" spans="1:82" ht="10.5">
      <c r="A342" s="109"/>
      <c r="B342" s="110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22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70"/>
      <c r="BI342" s="109"/>
      <c r="BJ342" s="109"/>
      <c r="BK342" s="109"/>
      <c r="BL342" s="109"/>
      <c r="BM342" s="109"/>
      <c r="BN342" s="109"/>
      <c r="BO342" s="109"/>
      <c r="BP342" s="109"/>
      <c r="BQ342" s="109"/>
      <c r="BR342" s="109"/>
      <c r="BS342" s="109"/>
      <c r="BT342" s="109"/>
      <c r="BU342" s="109"/>
      <c r="BV342" s="109"/>
      <c r="BW342" s="109"/>
      <c r="BX342" s="109"/>
      <c r="BY342" s="109"/>
      <c r="BZ342" s="109"/>
      <c r="CA342" s="109"/>
      <c r="CB342" s="109"/>
      <c r="CC342" s="109"/>
      <c r="CD342" s="109"/>
    </row>
    <row r="343" spans="1:82" ht="10.5">
      <c r="A343" s="109"/>
      <c r="B343" s="110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22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70"/>
      <c r="BI343" s="109"/>
      <c r="BJ343" s="109"/>
      <c r="BK343" s="109"/>
      <c r="BL343" s="109"/>
      <c r="BM343" s="109"/>
      <c r="BN343" s="109"/>
      <c r="BO343" s="109"/>
      <c r="BP343" s="109"/>
      <c r="BQ343" s="109"/>
      <c r="BR343" s="109"/>
      <c r="BS343" s="109"/>
      <c r="BT343" s="109"/>
      <c r="BU343" s="109"/>
      <c r="BV343" s="109"/>
      <c r="BW343" s="109"/>
      <c r="BX343" s="109"/>
      <c r="BY343" s="109"/>
      <c r="BZ343" s="109"/>
      <c r="CA343" s="109"/>
      <c r="CB343" s="109"/>
      <c r="CC343" s="109"/>
      <c r="CD343" s="109"/>
    </row>
    <row r="344" spans="1:82" ht="10.5">
      <c r="A344" s="109"/>
      <c r="B344" s="110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22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70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  <c r="BX344" s="109"/>
      <c r="BY344" s="109"/>
      <c r="BZ344" s="109"/>
      <c r="CA344" s="109"/>
      <c r="CB344" s="109"/>
      <c r="CC344" s="109"/>
      <c r="CD344" s="109"/>
    </row>
    <row r="345" spans="1:82" ht="10.5">
      <c r="A345" s="109"/>
      <c r="B345" s="110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22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70"/>
      <c r="BI345" s="109"/>
      <c r="BJ345" s="109"/>
      <c r="BK345" s="109"/>
      <c r="BL345" s="109"/>
      <c r="BM345" s="109"/>
      <c r="BN345" s="109"/>
      <c r="BO345" s="109"/>
      <c r="BP345" s="109"/>
      <c r="BQ345" s="109"/>
      <c r="BR345" s="109"/>
      <c r="BS345" s="109"/>
      <c r="BT345" s="109"/>
      <c r="BU345" s="109"/>
      <c r="BV345" s="109"/>
      <c r="BW345" s="109"/>
      <c r="BX345" s="109"/>
      <c r="BY345" s="109"/>
      <c r="BZ345" s="109"/>
      <c r="CA345" s="109"/>
      <c r="CB345" s="109"/>
      <c r="CC345" s="109"/>
      <c r="CD345" s="109"/>
    </row>
    <row r="346" spans="1:82" ht="10.5">
      <c r="A346" s="109"/>
      <c r="B346" s="110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22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70"/>
      <c r="BI346" s="109"/>
      <c r="BJ346" s="109"/>
      <c r="BK346" s="109"/>
      <c r="BL346" s="109"/>
      <c r="BM346" s="109"/>
      <c r="BN346" s="109"/>
      <c r="BO346" s="109"/>
      <c r="BP346" s="109"/>
      <c r="BQ346" s="109"/>
      <c r="BR346" s="109"/>
      <c r="BS346" s="109"/>
      <c r="BT346" s="109"/>
      <c r="BU346" s="109"/>
      <c r="BV346" s="109"/>
      <c r="BW346" s="109"/>
      <c r="BX346" s="109"/>
      <c r="BY346" s="109"/>
      <c r="BZ346" s="109"/>
      <c r="CA346" s="109"/>
      <c r="CB346" s="109"/>
      <c r="CC346" s="109"/>
      <c r="CD346" s="109"/>
    </row>
    <row r="347" spans="1:82" ht="10.5">
      <c r="A347" s="109"/>
      <c r="B347" s="110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22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70"/>
      <c r="BI347" s="109"/>
      <c r="BJ347" s="109"/>
      <c r="BK347" s="109"/>
      <c r="BL347" s="109"/>
      <c r="BM347" s="109"/>
      <c r="BN347" s="109"/>
      <c r="BO347" s="109"/>
      <c r="BP347" s="109"/>
      <c r="BQ347" s="109"/>
      <c r="BR347" s="109"/>
      <c r="BS347" s="109"/>
      <c r="BT347" s="109"/>
      <c r="BU347" s="109"/>
      <c r="BV347" s="109"/>
      <c r="BW347" s="109"/>
      <c r="BX347" s="109"/>
      <c r="BY347" s="109"/>
      <c r="BZ347" s="109"/>
      <c r="CA347" s="109"/>
      <c r="CB347" s="109"/>
      <c r="CC347" s="109"/>
      <c r="CD347" s="109"/>
    </row>
    <row r="348" spans="1:82" ht="10.5">
      <c r="A348" s="109"/>
      <c r="B348" s="110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22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70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  <c r="BX348" s="109"/>
      <c r="BY348" s="109"/>
      <c r="BZ348" s="109"/>
      <c r="CA348" s="109"/>
      <c r="CB348" s="109"/>
      <c r="CC348" s="109"/>
      <c r="CD348" s="109"/>
    </row>
    <row r="349" spans="1:82" ht="10.5">
      <c r="A349" s="109"/>
      <c r="B349" s="110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22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70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</row>
    <row r="350" spans="1:82" ht="10.5">
      <c r="A350" s="109"/>
      <c r="B350" s="110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22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70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</row>
    <row r="351" spans="1:82" ht="10.5">
      <c r="A351" s="109"/>
      <c r="B351" s="110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22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70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  <c r="BX351" s="109"/>
      <c r="BY351" s="109"/>
      <c r="BZ351" s="109"/>
      <c r="CA351" s="109"/>
      <c r="CB351" s="109"/>
      <c r="CC351" s="109"/>
      <c r="CD351" s="109"/>
    </row>
    <row r="352" spans="1:82" ht="10.5">
      <c r="A352" s="109"/>
      <c r="B352" s="110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22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70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  <c r="BX352" s="109"/>
      <c r="BY352" s="109"/>
      <c r="BZ352" s="109"/>
      <c r="CA352" s="109"/>
      <c r="CB352" s="109"/>
      <c r="CC352" s="109"/>
      <c r="CD352" s="109"/>
    </row>
    <row r="353" spans="1:82" ht="10.5">
      <c r="A353" s="109"/>
      <c r="B353" s="110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22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70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  <c r="BX353" s="109"/>
      <c r="BY353" s="109"/>
      <c r="BZ353" s="109"/>
      <c r="CA353" s="109"/>
      <c r="CB353" s="109"/>
      <c r="CC353" s="109"/>
      <c r="CD353" s="109"/>
    </row>
    <row r="354" spans="1:82" ht="10.5">
      <c r="A354" s="109"/>
      <c r="B354" s="110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22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70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  <c r="BX354" s="109"/>
      <c r="BY354" s="109"/>
      <c r="BZ354" s="109"/>
      <c r="CA354" s="109"/>
      <c r="CB354" s="109"/>
      <c r="CC354" s="109"/>
      <c r="CD354" s="109"/>
    </row>
    <row r="355" spans="1:82" ht="10.5">
      <c r="A355" s="109"/>
      <c r="B355" s="110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22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70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  <c r="BX355" s="109"/>
      <c r="BY355" s="109"/>
      <c r="BZ355" s="109"/>
      <c r="CA355" s="109"/>
      <c r="CB355" s="109"/>
      <c r="CC355" s="109"/>
      <c r="CD355" s="109"/>
    </row>
    <row r="356" spans="1:82" ht="10.5">
      <c r="A356" s="109"/>
      <c r="B356" s="110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22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70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  <c r="BX356" s="109"/>
      <c r="BY356" s="109"/>
      <c r="BZ356" s="109"/>
      <c r="CA356" s="109"/>
      <c r="CB356" s="109"/>
      <c r="CC356" s="109"/>
      <c r="CD356" s="109"/>
    </row>
    <row r="357" spans="1:82" ht="10.5">
      <c r="A357" s="109"/>
      <c r="B357" s="110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22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70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  <c r="BX357" s="109"/>
      <c r="BY357" s="109"/>
      <c r="BZ357" s="109"/>
      <c r="CA357" s="109"/>
      <c r="CB357" s="109"/>
      <c r="CC357" s="109"/>
      <c r="CD357" s="109"/>
    </row>
    <row r="358" spans="1:82" ht="10.5">
      <c r="A358" s="109"/>
      <c r="B358" s="110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22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70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  <c r="BX358" s="109"/>
      <c r="BY358" s="109"/>
      <c r="BZ358" s="109"/>
      <c r="CA358" s="109"/>
      <c r="CB358" s="109"/>
      <c r="CC358" s="109"/>
      <c r="CD358" s="109"/>
    </row>
    <row r="359" spans="1:82" ht="10.5">
      <c r="A359" s="109"/>
      <c r="B359" s="110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22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70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09"/>
      <c r="BZ359" s="109"/>
      <c r="CA359" s="109"/>
      <c r="CB359" s="109"/>
      <c r="CC359" s="109"/>
      <c r="CD359" s="109"/>
    </row>
    <row r="360" spans="1:82" ht="10.5">
      <c r="A360" s="109"/>
      <c r="B360" s="110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22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70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  <c r="BX360" s="109"/>
      <c r="BY360" s="109"/>
      <c r="BZ360" s="109"/>
      <c r="CA360" s="109"/>
      <c r="CB360" s="109"/>
      <c r="CC360" s="109"/>
      <c r="CD360" s="109"/>
    </row>
    <row r="361" spans="1:82" ht="10.5">
      <c r="A361" s="109"/>
      <c r="B361" s="110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22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70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  <c r="BX361" s="109"/>
      <c r="BY361" s="109"/>
      <c r="BZ361" s="109"/>
      <c r="CA361" s="109"/>
      <c r="CB361" s="109"/>
      <c r="CC361" s="109"/>
      <c r="CD361" s="109"/>
    </row>
    <row r="362" spans="1:82" ht="10.5">
      <c r="A362" s="109"/>
      <c r="B362" s="110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22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70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  <c r="BX362" s="109"/>
      <c r="BY362" s="109"/>
      <c r="BZ362" s="109"/>
      <c r="CA362" s="109"/>
      <c r="CB362" s="109"/>
      <c r="CC362" s="109"/>
      <c r="CD362" s="109"/>
    </row>
    <row r="363" spans="1:82" ht="10.5">
      <c r="A363" s="109"/>
      <c r="B363" s="110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22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70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  <c r="BX363" s="109"/>
      <c r="BY363" s="109"/>
      <c r="BZ363" s="109"/>
      <c r="CA363" s="109"/>
      <c r="CB363" s="109"/>
      <c r="CC363" s="109"/>
      <c r="CD363" s="109"/>
    </row>
    <row r="364" spans="1:82" ht="10.5">
      <c r="A364" s="109"/>
      <c r="B364" s="110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22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70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  <c r="BX364" s="109"/>
      <c r="BY364" s="109"/>
      <c r="BZ364" s="109"/>
      <c r="CA364" s="109"/>
      <c r="CB364" s="109"/>
      <c r="CC364" s="109"/>
      <c r="CD364" s="109"/>
    </row>
    <row r="365" spans="1:82" ht="10.5">
      <c r="A365" s="109"/>
      <c r="B365" s="110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22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70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109"/>
      <c r="CB365" s="109"/>
      <c r="CC365" s="109"/>
      <c r="CD365" s="109"/>
    </row>
    <row r="366" spans="1:82" ht="10.5">
      <c r="A366" s="109"/>
      <c r="B366" s="110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22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70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109"/>
      <c r="CB366" s="109"/>
      <c r="CC366" s="109"/>
      <c r="CD366" s="109"/>
    </row>
    <row r="367" spans="1:82" ht="10.5">
      <c r="A367" s="109"/>
      <c r="B367" s="110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22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70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</row>
    <row r="368" spans="1:82" ht="10.5">
      <c r="A368" s="109"/>
      <c r="B368" s="110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22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70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</row>
    <row r="369" spans="1:82" ht="10.5">
      <c r="A369" s="109"/>
      <c r="B369" s="110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22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70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</row>
    <row r="370" spans="1:82" ht="10.5">
      <c r="A370" s="109"/>
      <c r="B370" s="110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22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70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  <c r="BX370" s="109"/>
      <c r="BY370" s="109"/>
      <c r="BZ370" s="109"/>
      <c r="CA370" s="109"/>
      <c r="CB370" s="109"/>
      <c r="CC370" s="109"/>
      <c r="CD370" s="109"/>
    </row>
    <row r="371" spans="1:82" ht="10.5">
      <c r="A371" s="109"/>
      <c r="B371" s="110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22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70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  <c r="BX371" s="109"/>
      <c r="BY371" s="109"/>
      <c r="BZ371" s="109"/>
      <c r="CA371" s="109"/>
      <c r="CB371" s="109"/>
      <c r="CC371" s="109"/>
      <c r="CD371" s="109"/>
    </row>
    <row r="372" spans="1:82" ht="10.5">
      <c r="A372" s="109"/>
      <c r="B372" s="110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22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70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  <c r="BX372" s="109"/>
      <c r="BY372" s="109"/>
      <c r="BZ372" s="109"/>
      <c r="CA372" s="109"/>
      <c r="CB372" s="109"/>
      <c r="CC372" s="109"/>
      <c r="CD372" s="109"/>
    </row>
    <row r="373" spans="1:82" ht="10.5">
      <c r="A373" s="109"/>
      <c r="B373" s="110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22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70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</row>
    <row r="374" spans="1:82" ht="10.5">
      <c r="A374" s="109"/>
      <c r="B374" s="110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22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70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09"/>
      <c r="CA374" s="109"/>
      <c r="CB374" s="109"/>
      <c r="CC374" s="109"/>
      <c r="CD374" s="109"/>
    </row>
    <row r="375" spans="1:82" ht="10.5">
      <c r="A375" s="109"/>
      <c r="B375" s="110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22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70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  <c r="BX375" s="109"/>
      <c r="BY375" s="109"/>
      <c r="BZ375" s="109"/>
      <c r="CA375" s="109"/>
      <c r="CB375" s="109"/>
      <c r="CC375" s="109"/>
      <c r="CD375" s="109"/>
    </row>
    <row r="376" spans="1:82" ht="10.5">
      <c r="A376" s="109"/>
      <c r="B376" s="110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22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70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</row>
    <row r="377" spans="1:82" ht="10.5">
      <c r="A377" s="109"/>
      <c r="B377" s="110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22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70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  <c r="BX377" s="109"/>
      <c r="BY377" s="109"/>
      <c r="BZ377" s="109"/>
      <c r="CA377" s="109"/>
      <c r="CB377" s="109"/>
      <c r="CC377" s="109"/>
      <c r="CD377" s="109"/>
    </row>
    <row r="378" spans="1:82" ht="10.5">
      <c r="A378" s="109"/>
      <c r="B378" s="110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22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70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  <c r="BX378" s="109"/>
      <c r="BY378" s="109"/>
      <c r="BZ378" s="109"/>
      <c r="CA378" s="109"/>
      <c r="CB378" s="109"/>
      <c r="CC378" s="109"/>
      <c r="CD378" s="109"/>
    </row>
    <row r="379" spans="1:82" ht="10.5">
      <c r="A379" s="109"/>
      <c r="B379" s="110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22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70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09"/>
      <c r="BZ379" s="109"/>
      <c r="CA379" s="109"/>
      <c r="CB379" s="109"/>
      <c r="CC379" s="109"/>
      <c r="CD379" s="109"/>
    </row>
    <row r="380" spans="1:82" ht="10.5">
      <c r="A380" s="109"/>
      <c r="B380" s="110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22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70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  <c r="BX380" s="109"/>
      <c r="BY380" s="109"/>
      <c r="BZ380" s="109"/>
      <c r="CA380" s="109"/>
      <c r="CB380" s="109"/>
      <c r="CC380" s="109"/>
      <c r="CD380" s="109"/>
    </row>
    <row r="381" spans="1:82" ht="10.5">
      <c r="A381" s="109"/>
      <c r="B381" s="110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22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70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  <c r="BX381" s="109"/>
      <c r="BY381" s="109"/>
      <c r="BZ381" s="109"/>
      <c r="CA381" s="109"/>
      <c r="CB381" s="109"/>
      <c r="CC381" s="109"/>
      <c r="CD381" s="109"/>
    </row>
    <row r="382" spans="1:82" ht="10.5">
      <c r="A382" s="109"/>
      <c r="B382" s="110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22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70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109"/>
      <c r="CB382" s="109"/>
      <c r="CC382" s="109"/>
      <c r="CD382" s="109"/>
    </row>
    <row r="383" spans="1:82" ht="10.5">
      <c r="A383" s="109"/>
      <c r="B383" s="110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22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70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109"/>
      <c r="CB383" s="109"/>
      <c r="CC383" s="109"/>
      <c r="CD383" s="109"/>
    </row>
    <row r="384" spans="1:82" ht="10.5">
      <c r="A384" s="109"/>
      <c r="B384" s="110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22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70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09"/>
      <c r="CA384" s="109"/>
      <c r="CB384" s="109"/>
      <c r="CC384" s="109"/>
      <c r="CD384" s="109"/>
    </row>
    <row r="385" spans="1:82" ht="10.5">
      <c r="A385" s="109"/>
      <c r="B385" s="110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22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70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  <c r="BX385" s="109"/>
      <c r="BY385" s="109"/>
      <c r="BZ385" s="109"/>
      <c r="CA385" s="109"/>
      <c r="CB385" s="109"/>
      <c r="CC385" s="109"/>
      <c r="CD385" s="109"/>
    </row>
    <row r="386" spans="1:82" ht="10.5">
      <c r="A386" s="109"/>
      <c r="B386" s="110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22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70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</row>
    <row r="387" spans="1:82" ht="10.5">
      <c r="A387" s="109"/>
      <c r="B387" s="110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22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70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</row>
    <row r="388" spans="1:82" ht="10.5">
      <c r="A388" s="109"/>
      <c r="B388" s="110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22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70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  <c r="BX388" s="109"/>
      <c r="BY388" s="109"/>
      <c r="BZ388" s="109"/>
      <c r="CA388" s="109"/>
      <c r="CB388" s="109"/>
      <c r="CC388" s="109"/>
      <c r="CD388" s="109"/>
    </row>
    <row r="389" spans="1:82" ht="10.5">
      <c r="A389" s="109"/>
      <c r="B389" s="110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22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70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09"/>
      <c r="BZ389" s="109"/>
      <c r="CA389" s="109"/>
      <c r="CB389" s="109"/>
      <c r="CC389" s="109"/>
      <c r="CD389" s="109"/>
    </row>
    <row r="390" spans="1:82" ht="10.5">
      <c r="A390" s="109"/>
      <c r="B390" s="110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22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70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  <c r="BX390" s="109"/>
      <c r="BY390" s="109"/>
      <c r="BZ390" s="109"/>
      <c r="CA390" s="109"/>
      <c r="CB390" s="109"/>
      <c r="CC390" s="109"/>
      <c r="CD390" s="109"/>
    </row>
    <row r="391" spans="1:82" ht="10.5">
      <c r="A391" s="109"/>
      <c r="B391" s="110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22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70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  <c r="BX391" s="109"/>
      <c r="BY391" s="109"/>
      <c r="BZ391" s="109"/>
      <c r="CA391" s="109"/>
      <c r="CB391" s="109"/>
      <c r="CC391" s="109"/>
      <c r="CD391" s="109"/>
    </row>
    <row r="392" spans="1:82" ht="10.5">
      <c r="A392" s="109"/>
      <c r="B392" s="110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22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70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</row>
    <row r="393" spans="1:82" ht="10.5">
      <c r="A393" s="109"/>
      <c r="B393" s="110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22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70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</row>
    <row r="394" spans="1:82" ht="10.5">
      <c r="A394" s="109"/>
      <c r="B394" s="110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22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70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</row>
    <row r="395" spans="1:82" ht="10.5">
      <c r="A395" s="109"/>
      <c r="B395" s="110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22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70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  <c r="BX395" s="109"/>
      <c r="BY395" s="109"/>
      <c r="BZ395" s="109"/>
      <c r="CA395" s="109"/>
      <c r="CB395" s="109"/>
      <c r="CC395" s="109"/>
      <c r="CD395" s="109"/>
    </row>
    <row r="396" spans="1:82" ht="10.5">
      <c r="A396" s="109"/>
      <c r="B396" s="110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22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70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09"/>
      <c r="CA396" s="109"/>
      <c r="CB396" s="109"/>
      <c r="CC396" s="109"/>
      <c r="CD396" s="109"/>
    </row>
    <row r="397" spans="1:82" ht="10.5">
      <c r="A397" s="109"/>
      <c r="B397" s="110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22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70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  <c r="BX397" s="109"/>
      <c r="BY397" s="109"/>
      <c r="BZ397" s="109"/>
      <c r="CA397" s="109"/>
      <c r="CB397" s="109"/>
      <c r="CC397" s="109"/>
      <c r="CD397" s="109"/>
    </row>
    <row r="398" spans="1:82" ht="10.5">
      <c r="A398" s="109"/>
      <c r="B398" s="110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22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70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</row>
    <row r="399" spans="1:82" ht="10.5">
      <c r="A399" s="109"/>
      <c r="B399" s="110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22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70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</row>
    <row r="400" spans="1:82" ht="10.5">
      <c r="A400" s="109"/>
      <c r="B400" s="110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22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70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  <c r="BX400" s="109"/>
      <c r="BY400" s="109"/>
      <c r="BZ400" s="109"/>
      <c r="CA400" s="109"/>
      <c r="CB400" s="109"/>
      <c r="CC400" s="109"/>
      <c r="CD400" s="109"/>
    </row>
    <row r="401" spans="1:82" ht="10.5">
      <c r="A401" s="109"/>
      <c r="B401" s="110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22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70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  <c r="BX401" s="109"/>
      <c r="BY401" s="109"/>
      <c r="BZ401" s="109"/>
      <c r="CA401" s="109"/>
      <c r="CB401" s="109"/>
      <c r="CC401" s="109"/>
      <c r="CD401" s="109"/>
    </row>
    <row r="402" spans="1:82" ht="10.5">
      <c r="A402" s="109"/>
      <c r="B402" s="110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22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70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  <c r="BX402" s="109"/>
      <c r="BY402" s="109"/>
      <c r="BZ402" s="109"/>
      <c r="CA402" s="109"/>
      <c r="CB402" s="109"/>
      <c r="CC402" s="109"/>
      <c r="CD402" s="109"/>
    </row>
    <row r="403" spans="1:82" ht="10.5">
      <c r="A403" s="109"/>
      <c r="B403" s="110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22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70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  <c r="BX403" s="109"/>
      <c r="BY403" s="109"/>
      <c r="BZ403" s="109"/>
      <c r="CA403" s="109"/>
      <c r="CB403" s="109"/>
      <c r="CC403" s="109"/>
      <c r="CD403" s="109"/>
    </row>
    <row r="404" spans="1:82" ht="10.5">
      <c r="A404" s="109"/>
      <c r="B404" s="110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22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70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09"/>
      <c r="CA404" s="109"/>
      <c r="CB404" s="109"/>
      <c r="CC404" s="109"/>
      <c r="CD404" s="109"/>
    </row>
    <row r="405" spans="1:82" ht="10.5">
      <c r="A405" s="109"/>
      <c r="B405" s="110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22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70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  <c r="BX405" s="109"/>
      <c r="BY405" s="109"/>
      <c r="BZ405" s="109"/>
      <c r="CA405" s="109"/>
      <c r="CB405" s="109"/>
      <c r="CC405" s="109"/>
      <c r="CD405" s="109"/>
    </row>
    <row r="406" spans="1:82" ht="10.5">
      <c r="A406" s="109"/>
      <c r="B406" s="110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22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70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</row>
    <row r="407" spans="1:82" ht="10.5">
      <c r="A407" s="109"/>
      <c r="B407" s="110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22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70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</row>
    <row r="408" spans="1:82" ht="10.5">
      <c r="A408" s="109"/>
      <c r="B408" s="110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22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70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</row>
    <row r="409" spans="1:82" ht="10.5">
      <c r="A409" s="109"/>
      <c r="B409" s="110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22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70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09"/>
      <c r="BZ409" s="109"/>
      <c r="CA409" s="109"/>
      <c r="CB409" s="109"/>
      <c r="CC409" s="109"/>
      <c r="CD409" s="109"/>
    </row>
    <row r="410" spans="1:82" ht="10.5">
      <c r="A410" s="109"/>
      <c r="B410" s="110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22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70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  <c r="BX410" s="109"/>
      <c r="BY410" s="109"/>
      <c r="BZ410" s="109"/>
      <c r="CA410" s="109"/>
      <c r="CB410" s="109"/>
      <c r="CC410" s="109"/>
      <c r="CD410" s="109"/>
    </row>
    <row r="411" spans="1:82" ht="10.5">
      <c r="A411" s="109"/>
      <c r="B411" s="110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22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70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  <c r="BX411" s="109"/>
      <c r="BY411" s="109"/>
      <c r="BZ411" s="109"/>
      <c r="CA411" s="109"/>
      <c r="CB411" s="109"/>
      <c r="CC411" s="109"/>
      <c r="CD411" s="109"/>
    </row>
    <row r="412" spans="1:82" ht="10.5">
      <c r="A412" s="109"/>
      <c r="B412" s="110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22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70"/>
      <c r="BI412" s="109"/>
      <c r="BJ412" s="109"/>
      <c r="BK412" s="109"/>
      <c r="BL412" s="109"/>
      <c r="BM412" s="109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  <c r="BX412" s="109"/>
      <c r="BY412" s="109"/>
      <c r="BZ412" s="109"/>
      <c r="CA412" s="109"/>
      <c r="CB412" s="109"/>
      <c r="CC412" s="109"/>
      <c r="CD412" s="109"/>
    </row>
    <row r="413" spans="1:82" ht="10.5">
      <c r="A413" s="109"/>
      <c r="B413" s="110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22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70"/>
      <c r="BI413" s="109"/>
      <c r="BJ413" s="109"/>
      <c r="BK413" s="109"/>
      <c r="BL413" s="109"/>
      <c r="BM413" s="109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  <c r="BX413" s="109"/>
      <c r="BY413" s="109"/>
      <c r="BZ413" s="109"/>
      <c r="CA413" s="109"/>
      <c r="CB413" s="109"/>
      <c r="CC413" s="109"/>
      <c r="CD413" s="109"/>
    </row>
    <row r="414" spans="1:82" ht="10.5">
      <c r="A414" s="109"/>
      <c r="B414" s="110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22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70"/>
      <c r="BI414" s="109"/>
      <c r="BJ414" s="109"/>
      <c r="BK414" s="109"/>
      <c r="BL414" s="109"/>
      <c r="BM414" s="109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109"/>
      <c r="CB414" s="109"/>
      <c r="CC414" s="109"/>
      <c r="CD414" s="109"/>
    </row>
    <row r="415" spans="1:82" ht="10.5">
      <c r="A415" s="109"/>
      <c r="B415" s="110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22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70"/>
      <c r="BI415" s="109"/>
      <c r="BJ415" s="109"/>
      <c r="BK415" s="109"/>
      <c r="BL415" s="109"/>
      <c r="BM415" s="109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  <c r="BX415" s="109"/>
      <c r="BY415" s="109"/>
      <c r="BZ415" s="109"/>
      <c r="CA415" s="109"/>
      <c r="CB415" s="109"/>
      <c r="CC415" s="109"/>
      <c r="CD415" s="109"/>
    </row>
    <row r="416" spans="1:82" ht="10.5">
      <c r="A416" s="109"/>
      <c r="B416" s="110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22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70"/>
      <c r="BI416" s="109"/>
      <c r="BJ416" s="109"/>
      <c r="BK416" s="109"/>
      <c r="BL416" s="109"/>
      <c r="BM416" s="109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09"/>
      <c r="CA416" s="109"/>
      <c r="CB416" s="109"/>
      <c r="CC416" s="109"/>
      <c r="CD416" s="109"/>
    </row>
    <row r="417" spans="1:82" ht="10.5">
      <c r="A417" s="109"/>
      <c r="B417" s="110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22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70"/>
      <c r="BI417" s="109"/>
      <c r="BJ417" s="109"/>
      <c r="BK417" s="109"/>
      <c r="BL417" s="109"/>
      <c r="BM417" s="109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  <c r="BX417" s="109"/>
      <c r="BY417" s="109"/>
      <c r="BZ417" s="109"/>
      <c r="CA417" s="109"/>
      <c r="CB417" s="109"/>
      <c r="CC417" s="109"/>
      <c r="CD417" s="109"/>
    </row>
    <row r="418" spans="1:82" ht="10.5">
      <c r="A418" s="109"/>
      <c r="B418" s="110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22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70"/>
      <c r="BI418" s="109"/>
      <c r="BJ418" s="109"/>
      <c r="BK418" s="109"/>
      <c r="BL418" s="109"/>
      <c r="BM418" s="109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  <c r="BX418" s="109"/>
      <c r="BY418" s="109"/>
      <c r="BZ418" s="109"/>
      <c r="CA418" s="109"/>
      <c r="CB418" s="109"/>
      <c r="CC418" s="109"/>
      <c r="CD418" s="109"/>
    </row>
    <row r="419" spans="1:82" ht="10.5">
      <c r="A419" s="109"/>
      <c r="B419" s="110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22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70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</row>
    <row r="420" spans="1:82" ht="10.5">
      <c r="A420" s="109"/>
      <c r="B420" s="110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22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70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</row>
    <row r="421" spans="1:82" ht="10.5">
      <c r="A421" s="109"/>
      <c r="B421" s="110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22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70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</row>
    <row r="422" spans="1:82" ht="10.5">
      <c r="A422" s="109"/>
      <c r="B422" s="110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22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70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</row>
    <row r="423" spans="1:82" ht="10.5">
      <c r="A423" s="109"/>
      <c r="B423" s="110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22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70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</row>
    <row r="424" spans="1:82" ht="10.5">
      <c r="A424" s="109"/>
      <c r="B424" s="110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22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70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</row>
    <row r="425" spans="1:82" ht="10.5">
      <c r="A425" s="109"/>
      <c r="B425" s="110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22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70"/>
      <c r="BI425" s="109"/>
      <c r="BJ425" s="109"/>
      <c r="BK425" s="109"/>
      <c r="BL425" s="109"/>
      <c r="BM425" s="109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  <c r="BX425" s="109"/>
      <c r="BY425" s="109"/>
      <c r="BZ425" s="109"/>
      <c r="CA425" s="109"/>
      <c r="CB425" s="109"/>
      <c r="CC425" s="109"/>
      <c r="CD425" s="109"/>
    </row>
    <row r="426" spans="1:82" ht="10.5">
      <c r="A426" s="109"/>
      <c r="B426" s="110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22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70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</row>
    <row r="427" spans="1:82" ht="10.5">
      <c r="A427" s="109"/>
      <c r="B427" s="110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22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70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</row>
    <row r="428" spans="1:82" ht="10.5">
      <c r="A428" s="109"/>
      <c r="B428" s="110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22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70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</row>
    <row r="429" spans="1:82" ht="10.5">
      <c r="A429" s="109"/>
      <c r="B429" s="110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22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70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</row>
    <row r="430" spans="1:82" ht="10.5">
      <c r="A430" s="109"/>
      <c r="B430" s="110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22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70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</row>
    <row r="431" spans="1:82" ht="10.5">
      <c r="A431" s="109"/>
      <c r="B431" s="110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22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70"/>
      <c r="BI431" s="109"/>
      <c r="BJ431" s="109"/>
      <c r="BK431" s="109"/>
      <c r="BL431" s="109"/>
      <c r="BM431" s="109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  <c r="BX431" s="109"/>
      <c r="BY431" s="109"/>
      <c r="BZ431" s="109"/>
      <c r="CA431" s="109"/>
      <c r="CB431" s="109"/>
      <c r="CC431" s="109"/>
      <c r="CD431" s="109"/>
    </row>
    <row r="432" spans="1:82" ht="10.5">
      <c r="A432" s="109"/>
      <c r="B432" s="110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22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70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109"/>
      <c r="BY432" s="109"/>
      <c r="BZ432" s="109"/>
      <c r="CA432" s="109"/>
      <c r="CB432" s="109"/>
      <c r="CC432" s="109"/>
      <c r="CD432" s="109"/>
    </row>
    <row r="433" spans="1:82" ht="10.5">
      <c r="A433" s="109"/>
      <c r="B433" s="110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22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70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</row>
    <row r="434" spans="1:82" ht="10.5">
      <c r="A434" s="109"/>
      <c r="B434" s="110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22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70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109"/>
      <c r="BY434" s="109"/>
      <c r="BZ434" s="109"/>
      <c r="CA434" s="109"/>
      <c r="CB434" s="109"/>
      <c r="CC434" s="109"/>
      <c r="CD434" s="109"/>
    </row>
    <row r="435" spans="1:82" ht="10.5">
      <c r="A435" s="109"/>
      <c r="B435" s="110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22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70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09"/>
      <c r="BY435" s="109"/>
      <c r="BZ435" s="109"/>
      <c r="CA435" s="109"/>
      <c r="CB435" s="109"/>
      <c r="CC435" s="109"/>
      <c r="CD435" s="109"/>
    </row>
    <row r="436" spans="1:82" ht="10.5">
      <c r="A436" s="109"/>
      <c r="B436" s="110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22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70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</row>
    <row r="437" spans="1:82" ht="10.5">
      <c r="A437" s="109"/>
      <c r="B437" s="110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22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70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</row>
    <row r="438" spans="1:82" ht="10.5">
      <c r="A438" s="109"/>
      <c r="B438" s="110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22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70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</row>
    <row r="439" spans="1:82" ht="10.5">
      <c r="A439" s="109"/>
      <c r="B439" s="110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22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70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09"/>
      <c r="BZ439" s="109"/>
      <c r="CA439" s="109"/>
      <c r="CB439" s="109"/>
      <c r="CC439" s="109"/>
      <c r="CD439" s="109"/>
    </row>
    <row r="440" spans="1:82" ht="10.5">
      <c r="A440" s="109"/>
      <c r="B440" s="110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22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70"/>
      <c r="BI440" s="109"/>
      <c r="BJ440" s="109"/>
      <c r="BK440" s="109"/>
      <c r="BL440" s="109"/>
      <c r="BM440" s="10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09"/>
      <c r="BY440" s="109"/>
      <c r="BZ440" s="109"/>
      <c r="CA440" s="109"/>
      <c r="CB440" s="109"/>
      <c r="CC440" s="109"/>
      <c r="CD440" s="109"/>
    </row>
    <row r="441" spans="1:82" ht="10.5">
      <c r="A441" s="109"/>
      <c r="B441" s="110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22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70"/>
      <c r="BI441" s="109"/>
      <c r="BJ441" s="109"/>
      <c r="BK441" s="109"/>
      <c r="BL441" s="109"/>
      <c r="BM441" s="10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09"/>
      <c r="BY441" s="109"/>
      <c r="BZ441" s="109"/>
      <c r="CA441" s="109"/>
      <c r="CB441" s="109"/>
      <c r="CC441" s="109"/>
      <c r="CD441" s="109"/>
    </row>
    <row r="442" spans="1:82" ht="10.5">
      <c r="A442" s="109"/>
      <c r="B442" s="110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22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70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</row>
    <row r="443" spans="1:82" ht="10.5">
      <c r="A443" s="109"/>
      <c r="B443" s="110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22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70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</row>
    <row r="444" spans="1:82" ht="10.5">
      <c r="A444" s="109"/>
      <c r="B444" s="110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22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70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109"/>
      <c r="BY444" s="109"/>
      <c r="BZ444" s="109"/>
      <c r="CA444" s="109"/>
      <c r="CB444" s="109"/>
      <c r="CC444" s="109"/>
      <c r="CD444" s="109"/>
    </row>
    <row r="445" spans="1:82" ht="10.5">
      <c r="A445" s="109"/>
      <c r="B445" s="110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22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70"/>
      <c r="BI445" s="109"/>
      <c r="BJ445" s="109"/>
      <c r="BK445" s="109"/>
      <c r="BL445" s="109"/>
      <c r="BM445" s="109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  <c r="BX445" s="109"/>
      <c r="BY445" s="109"/>
      <c r="BZ445" s="109"/>
      <c r="CA445" s="109"/>
      <c r="CB445" s="109"/>
      <c r="CC445" s="109"/>
      <c r="CD445" s="109"/>
    </row>
    <row r="446" spans="1:82" ht="10.5">
      <c r="A446" s="109"/>
      <c r="B446" s="110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22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70"/>
      <c r="BI446" s="109"/>
      <c r="BJ446" s="109"/>
      <c r="BK446" s="109"/>
      <c r="BL446" s="109"/>
      <c r="BM446" s="109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  <c r="BX446" s="109"/>
      <c r="BY446" s="109"/>
      <c r="BZ446" s="109"/>
      <c r="CA446" s="109"/>
      <c r="CB446" s="109"/>
      <c r="CC446" s="109"/>
      <c r="CD446" s="109"/>
    </row>
    <row r="447" spans="1:82" ht="10.5">
      <c r="A447" s="109"/>
      <c r="B447" s="110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22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70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</row>
    <row r="448" spans="1:82" ht="10.5">
      <c r="A448" s="109"/>
      <c r="B448" s="110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22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70"/>
      <c r="BI448" s="109"/>
      <c r="BJ448" s="109"/>
      <c r="BK448" s="109"/>
      <c r="BL448" s="109"/>
      <c r="BM448" s="109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  <c r="BX448" s="109"/>
      <c r="BY448" s="109"/>
      <c r="BZ448" s="109"/>
      <c r="CA448" s="109"/>
      <c r="CB448" s="109"/>
      <c r="CC448" s="109"/>
      <c r="CD448" s="109"/>
    </row>
    <row r="449" spans="1:82" ht="10.5">
      <c r="A449" s="109"/>
      <c r="B449" s="110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22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70"/>
      <c r="BI449" s="109"/>
      <c r="BJ449" s="109"/>
      <c r="BK449" s="109"/>
      <c r="BL449" s="109"/>
      <c r="BM449" s="109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  <c r="BX449" s="109"/>
      <c r="BY449" s="109"/>
      <c r="BZ449" s="109"/>
      <c r="CA449" s="109"/>
      <c r="CB449" s="109"/>
      <c r="CC449" s="109"/>
      <c r="CD449" s="109"/>
    </row>
    <row r="450" spans="1:82" ht="10.5">
      <c r="A450" s="109"/>
      <c r="B450" s="110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22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70"/>
      <c r="BI450" s="109"/>
      <c r="BJ450" s="109"/>
      <c r="BK450" s="109"/>
      <c r="BL450" s="109"/>
      <c r="BM450" s="109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  <c r="BX450" s="109"/>
      <c r="BY450" s="109"/>
      <c r="BZ450" s="109"/>
      <c r="CA450" s="109"/>
      <c r="CB450" s="109"/>
      <c r="CC450" s="109"/>
      <c r="CD450" s="109"/>
    </row>
    <row r="451" spans="1:82" ht="10.5">
      <c r="A451" s="109"/>
      <c r="B451" s="110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22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70"/>
      <c r="BI451" s="109"/>
      <c r="BJ451" s="109"/>
      <c r="BK451" s="109"/>
      <c r="BL451" s="109"/>
      <c r="BM451" s="109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  <c r="BX451" s="109"/>
      <c r="BY451" s="109"/>
      <c r="BZ451" s="109"/>
      <c r="CA451" s="109"/>
      <c r="CB451" s="109"/>
      <c r="CC451" s="109"/>
      <c r="CD451" s="109"/>
    </row>
    <row r="452" spans="1:82" ht="10.5">
      <c r="A452" s="109"/>
      <c r="B452" s="110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22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70"/>
      <c r="BI452" s="109"/>
      <c r="BJ452" s="109"/>
      <c r="BK452" s="109"/>
      <c r="BL452" s="109"/>
      <c r="BM452" s="109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  <c r="BX452" s="109"/>
      <c r="BY452" s="109"/>
      <c r="BZ452" s="109"/>
      <c r="CA452" s="109"/>
      <c r="CB452" s="109"/>
      <c r="CC452" s="109"/>
      <c r="CD452" s="109"/>
    </row>
    <row r="453" spans="1:82" ht="10.5">
      <c r="A453" s="109"/>
      <c r="B453" s="110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22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70"/>
      <c r="BI453" s="109"/>
      <c r="BJ453" s="109"/>
      <c r="BK453" s="109"/>
      <c r="BL453" s="109"/>
      <c r="BM453" s="109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  <c r="BX453" s="109"/>
      <c r="BY453" s="109"/>
      <c r="BZ453" s="109"/>
      <c r="CA453" s="109"/>
      <c r="CB453" s="109"/>
      <c r="CC453" s="109"/>
      <c r="CD453" s="109"/>
    </row>
    <row r="454" spans="1:82" ht="10.5">
      <c r="A454" s="109"/>
      <c r="B454" s="110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22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70"/>
      <c r="BI454" s="109"/>
      <c r="BJ454" s="109"/>
      <c r="BK454" s="109"/>
      <c r="BL454" s="109"/>
      <c r="BM454" s="109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  <c r="BX454" s="109"/>
      <c r="BY454" s="109"/>
      <c r="BZ454" s="109"/>
      <c r="CA454" s="109"/>
      <c r="CB454" s="109"/>
      <c r="CC454" s="109"/>
      <c r="CD454" s="109"/>
    </row>
    <row r="455" spans="1:82" ht="10.5">
      <c r="A455" s="109"/>
      <c r="B455" s="110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22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70"/>
      <c r="BI455" s="109"/>
      <c r="BJ455" s="109"/>
      <c r="BK455" s="109"/>
      <c r="BL455" s="109"/>
      <c r="BM455" s="109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  <c r="BX455" s="109"/>
      <c r="BY455" s="109"/>
      <c r="BZ455" s="109"/>
      <c r="CA455" s="109"/>
      <c r="CB455" s="109"/>
      <c r="CC455" s="109"/>
      <c r="CD455" s="109"/>
    </row>
    <row r="456" spans="1:82" ht="10.5">
      <c r="A456" s="109"/>
      <c r="B456" s="110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22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70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09"/>
      <c r="BZ456" s="109"/>
      <c r="CA456" s="109"/>
      <c r="CB456" s="109"/>
      <c r="CC456" s="109"/>
      <c r="CD456" s="109"/>
    </row>
    <row r="457" spans="1:82" ht="10.5">
      <c r="A457" s="109"/>
      <c r="B457" s="110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22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70"/>
      <c r="BI457" s="109"/>
      <c r="BJ457" s="109"/>
      <c r="BK457" s="109"/>
      <c r="BL457" s="109"/>
      <c r="BM457" s="109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  <c r="BX457" s="109"/>
      <c r="BY457" s="109"/>
      <c r="BZ457" s="109"/>
      <c r="CA457" s="109"/>
      <c r="CB457" s="109"/>
      <c r="CC457" s="109"/>
      <c r="CD457" s="109"/>
    </row>
    <row r="458" spans="1:82" ht="10.5">
      <c r="A458" s="109"/>
      <c r="B458" s="110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22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70"/>
      <c r="BI458" s="109"/>
      <c r="BJ458" s="109"/>
      <c r="BK458" s="109"/>
      <c r="BL458" s="109"/>
      <c r="BM458" s="109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  <c r="BX458" s="109"/>
      <c r="BY458" s="109"/>
      <c r="BZ458" s="109"/>
      <c r="CA458" s="109"/>
      <c r="CB458" s="109"/>
      <c r="CC458" s="109"/>
      <c r="CD458" s="109"/>
    </row>
    <row r="459" spans="1:82" ht="10.5">
      <c r="A459" s="109"/>
      <c r="B459" s="110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22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70"/>
      <c r="BI459" s="109"/>
      <c r="BJ459" s="109"/>
      <c r="BK459" s="109"/>
      <c r="BL459" s="109"/>
      <c r="BM459" s="109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09"/>
      <c r="CA459" s="109"/>
      <c r="CB459" s="109"/>
      <c r="CC459" s="109"/>
      <c r="CD459" s="109"/>
    </row>
    <row r="460" spans="1:82" ht="10.5">
      <c r="A460" s="109"/>
      <c r="B460" s="110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22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70"/>
      <c r="BI460" s="109"/>
      <c r="BJ460" s="109"/>
      <c r="BK460" s="109"/>
      <c r="BL460" s="109"/>
      <c r="BM460" s="109"/>
      <c r="BN460" s="109"/>
      <c r="BO460" s="109"/>
      <c r="BP460" s="109"/>
      <c r="BQ460" s="109"/>
      <c r="BR460" s="109"/>
      <c r="BS460" s="109"/>
      <c r="BT460" s="109"/>
      <c r="BU460" s="109"/>
      <c r="BV460" s="109"/>
      <c r="BW460" s="109"/>
      <c r="BX460" s="109"/>
      <c r="BY460" s="109"/>
      <c r="BZ460" s="109"/>
      <c r="CA460" s="109"/>
      <c r="CB460" s="109"/>
      <c r="CC460" s="109"/>
      <c r="CD460" s="109"/>
    </row>
    <row r="461" spans="1:82" ht="10.5">
      <c r="A461" s="109"/>
      <c r="B461" s="110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22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70"/>
      <c r="BI461" s="109"/>
      <c r="BJ461" s="109"/>
      <c r="BK461" s="109"/>
      <c r="BL461" s="109"/>
      <c r="BM461" s="109"/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  <c r="BX461" s="109"/>
      <c r="BY461" s="109"/>
      <c r="BZ461" s="109"/>
      <c r="CA461" s="109"/>
      <c r="CB461" s="109"/>
      <c r="CC461" s="109"/>
      <c r="CD461" s="109"/>
    </row>
    <row r="462" spans="1:82" ht="10.5">
      <c r="A462" s="109"/>
      <c r="B462" s="110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22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70"/>
      <c r="BI462" s="109"/>
      <c r="BJ462" s="109"/>
      <c r="BK462" s="109"/>
      <c r="BL462" s="109"/>
      <c r="BM462" s="109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  <c r="BX462" s="109"/>
      <c r="BY462" s="109"/>
      <c r="BZ462" s="109"/>
      <c r="CA462" s="109"/>
      <c r="CB462" s="109"/>
      <c r="CC462" s="109"/>
      <c r="CD462" s="109"/>
    </row>
    <row r="463" spans="1:82" ht="10.5">
      <c r="A463" s="109"/>
      <c r="B463" s="110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22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70"/>
      <c r="BI463" s="109"/>
      <c r="BJ463" s="109"/>
      <c r="BK463" s="109"/>
      <c r="BL463" s="109"/>
      <c r="BM463" s="109"/>
      <c r="BN463" s="109"/>
      <c r="BO463" s="109"/>
      <c r="BP463" s="109"/>
      <c r="BQ463" s="109"/>
      <c r="BR463" s="109"/>
      <c r="BS463" s="109"/>
      <c r="BT463" s="109"/>
      <c r="BU463" s="109"/>
      <c r="BV463" s="109"/>
      <c r="BW463" s="109"/>
      <c r="BX463" s="109"/>
      <c r="BY463" s="109"/>
      <c r="BZ463" s="109"/>
      <c r="CA463" s="109"/>
      <c r="CB463" s="109"/>
      <c r="CC463" s="109"/>
      <c r="CD463" s="109"/>
    </row>
    <row r="464" spans="1:82" ht="10.5">
      <c r="A464" s="109"/>
      <c r="B464" s="110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22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70"/>
      <c r="BI464" s="109"/>
      <c r="BJ464" s="109"/>
      <c r="BK464" s="109"/>
      <c r="BL464" s="109"/>
      <c r="BM464" s="109"/>
      <c r="BN464" s="109"/>
      <c r="BO464" s="109"/>
      <c r="BP464" s="109"/>
      <c r="BQ464" s="109"/>
      <c r="BR464" s="109"/>
      <c r="BS464" s="109"/>
      <c r="BT464" s="109"/>
      <c r="BU464" s="109"/>
      <c r="BV464" s="109"/>
      <c r="BW464" s="109"/>
      <c r="BX464" s="109"/>
      <c r="BY464" s="109"/>
      <c r="BZ464" s="109"/>
      <c r="CA464" s="109"/>
      <c r="CB464" s="109"/>
      <c r="CC464" s="109"/>
      <c r="CD464" s="109"/>
    </row>
    <row r="465" spans="1:82" ht="10.5">
      <c r="A465" s="109"/>
      <c r="B465" s="110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22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70"/>
      <c r="BI465" s="109"/>
      <c r="BJ465" s="109"/>
      <c r="BK465" s="109"/>
      <c r="BL465" s="109"/>
      <c r="BM465" s="109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  <c r="BX465" s="109"/>
      <c r="BY465" s="109"/>
      <c r="BZ465" s="109"/>
      <c r="CA465" s="109"/>
      <c r="CB465" s="109"/>
      <c r="CC465" s="109"/>
      <c r="CD465" s="109"/>
    </row>
    <row r="466" spans="1:82" ht="10.5">
      <c r="A466" s="109"/>
      <c r="B466" s="110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22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70"/>
      <c r="BI466" s="109"/>
      <c r="BJ466" s="109"/>
      <c r="BK466" s="109"/>
      <c r="BL466" s="109"/>
      <c r="BM466" s="109"/>
      <c r="BN466" s="109"/>
      <c r="BO466" s="109"/>
      <c r="BP466" s="109"/>
      <c r="BQ466" s="109"/>
      <c r="BR466" s="109"/>
      <c r="BS466" s="109"/>
      <c r="BT466" s="109"/>
      <c r="BU466" s="109"/>
      <c r="BV466" s="109"/>
      <c r="BW466" s="109"/>
      <c r="BX466" s="109"/>
      <c r="BY466" s="109"/>
      <c r="BZ466" s="109"/>
      <c r="CA466" s="109"/>
      <c r="CB466" s="109"/>
      <c r="CC466" s="109"/>
      <c r="CD466" s="109"/>
    </row>
    <row r="467" spans="1:82" ht="10.5">
      <c r="A467" s="109"/>
      <c r="B467" s="110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22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70"/>
      <c r="BI467" s="109"/>
      <c r="BJ467" s="109"/>
      <c r="BK467" s="109"/>
      <c r="BL467" s="109"/>
      <c r="BM467" s="109"/>
      <c r="BN467" s="109"/>
      <c r="BO467" s="109"/>
      <c r="BP467" s="109"/>
      <c r="BQ467" s="109"/>
      <c r="BR467" s="109"/>
      <c r="BS467" s="109"/>
      <c r="BT467" s="109"/>
      <c r="BU467" s="109"/>
      <c r="BV467" s="109"/>
      <c r="BW467" s="109"/>
      <c r="BX467" s="109"/>
      <c r="BY467" s="109"/>
      <c r="BZ467" s="109"/>
      <c r="CA467" s="109"/>
      <c r="CB467" s="109"/>
      <c r="CC467" s="109"/>
      <c r="CD467" s="109"/>
    </row>
    <row r="468" spans="1:82" ht="10.5">
      <c r="A468" s="109"/>
      <c r="B468" s="110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22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70"/>
      <c r="BI468" s="109"/>
      <c r="BJ468" s="109"/>
      <c r="BK468" s="109"/>
      <c r="BL468" s="109"/>
      <c r="BM468" s="109"/>
      <c r="BN468" s="109"/>
      <c r="BO468" s="109"/>
      <c r="BP468" s="109"/>
      <c r="BQ468" s="109"/>
      <c r="BR468" s="109"/>
      <c r="BS468" s="109"/>
      <c r="BT468" s="109"/>
      <c r="BU468" s="109"/>
      <c r="BV468" s="109"/>
      <c r="BW468" s="109"/>
      <c r="BX468" s="109"/>
      <c r="BY468" s="109"/>
      <c r="BZ468" s="109"/>
      <c r="CA468" s="109"/>
      <c r="CB468" s="109"/>
      <c r="CC468" s="109"/>
      <c r="CD468" s="109"/>
    </row>
    <row r="469" spans="1:82" ht="10.5">
      <c r="A469" s="109"/>
      <c r="B469" s="110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22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70"/>
      <c r="BI469" s="109"/>
      <c r="BJ469" s="109"/>
      <c r="BK469" s="109"/>
      <c r="BL469" s="109"/>
      <c r="BM469" s="109"/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  <c r="BX469" s="109"/>
      <c r="BY469" s="109"/>
      <c r="BZ469" s="109"/>
      <c r="CA469" s="109"/>
      <c r="CB469" s="109"/>
      <c r="CC469" s="109"/>
      <c r="CD469" s="109"/>
    </row>
    <row r="470" spans="1:82" ht="10.5">
      <c r="A470" s="109"/>
      <c r="B470" s="110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22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70"/>
      <c r="BI470" s="109"/>
      <c r="BJ470" s="109"/>
      <c r="BK470" s="109"/>
      <c r="BL470" s="109"/>
      <c r="BM470" s="109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  <c r="BX470" s="109"/>
      <c r="BY470" s="109"/>
      <c r="BZ470" s="109"/>
      <c r="CA470" s="109"/>
      <c r="CB470" s="109"/>
      <c r="CC470" s="109"/>
      <c r="CD470" s="109"/>
    </row>
    <row r="471" spans="1:82" ht="10.5">
      <c r="A471" s="109"/>
      <c r="B471" s="110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22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70"/>
      <c r="BI471" s="109"/>
      <c r="BJ471" s="109"/>
      <c r="BK471" s="109"/>
      <c r="BL471" s="109"/>
      <c r="BM471" s="109"/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  <c r="BX471" s="109"/>
      <c r="BY471" s="109"/>
      <c r="BZ471" s="109"/>
      <c r="CA471" s="109"/>
      <c r="CB471" s="109"/>
      <c r="CC471" s="109"/>
      <c r="CD471" s="109"/>
    </row>
    <row r="472" spans="1:82" ht="10.5">
      <c r="A472" s="109"/>
      <c r="B472" s="110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22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70"/>
      <c r="BI472" s="109"/>
      <c r="BJ472" s="109"/>
      <c r="BK472" s="109"/>
      <c r="BL472" s="109"/>
      <c r="BM472" s="109"/>
      <c r="BN472" s="109"/>
      <c r="BO472" s="109"/>
      <c r="BP472" s="109"/>
      <c r="BQ472" s="109"/>
      <c r="BR472" s="109"/>
      <c r="BS472" s="109"/>
      <c r="BT472" s="109"/>
      <c r="BU472" s="109"/>
      <c r="BV472" s="109"/>
      <c r="BW472" s="109"/>
      <c r="BX472" s="109"/>
      <c r="BY472" s="109"/>
      <c r="BZ472" s="109"/>
      <c r="CA472" s="109"/>
      <c r="CB472" s="109"/>
      <c r="CC472" s="109"/>
      <c r="CD472" s="109"/>
    </row>
    <row r="473" spans="1:82" ht="10.5">
      <c r="A473" s="109"/>
      <c r="B473" s="110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22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70"/>
      <c r="BI473" s="109"/>
      <c r="BJ473" s="109"/>
      <c r="BK473" s="109"/>
      <c r="BL473" s="109"/>
      <c r="BM473" s="109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  <c r="BX473" s="109"/>
      <c r="BY473" s="109"/>
      <c r="BZ473" s="109"/>
      <c r="CA473" s="109"/>
      <c r="CB473" s="109"/>
      <c r="CC473" s="109"/>
      <c r="CD473" s="109"/>
    </row>
    <row r="474" spans="1:82" ht="10.5">
      <c r="A474" s="109"/>
      <c r="B474" s="110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22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70"/>
      <c r="BI474" s="109"/>
      <c r="BJ474" s="109"/>
      <c r="BK474" s="109"/>
      <c r="BL474" s="109"/>
      <c r="BM474" s="109"/>
      <c r="BN474" s="109"/>
      <c r="BO474" s="109"/>
      <c r="BP474" s="109"/>
      <c r="BQ474" s="109"/>
      <c r="BR474" s="109"/>
      <c r="BS474" s="109"/>
      <c r="BT474" s="109"/>
      <c r="BU474" s="109"/>
      <c r="BV474" s="109"/>
      <c r="BW474" s="109"/>
      <c r="BX474" s="109"/>
      <c r="BY474" s="109"/>
      <c r="BZ474" s="109"/>
      <c r="CA474" s="109"/>
      <c r="CB474" s="109"/>
      <c r="CC474" s="109"/>
      <c r="CD474" s="109"/>
    </row>
    <row r="475" spans="1:82" ht="10.5">
      <c r="A475" s="109"/>
      <c r="B475" s="110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22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70"/>
      <c r="BI475" s="109"/>
      <c r="BJ475" s="109"/>
      <c r="BK475" s="109"/>
      <c r="BL475" s="109"/>
      <c r="BM475" s="109"/>
      <c r="BN475" s="109"/>
      <c r="BO475" s="109"/>
      <c r="BP475" s="109"/>
      <c r="BQ475" s="109"/>
      <c r="BR475" s="109"/>
      <c r="BS475" s="109"/>
      <c r="BT475" s="109"/>
      <c r="BU475" s="109"/>
      <c r="BV475" s="109"/>
      <c r="BW475" s="109"/>
      <c r="BX475" s="109"/>
      <c r="BY475" s="109"/>
      <c r="BZ475" s="109"/>
      <c r="CA475" s="109"/>
      <c r="CB475" s="109"/>
      <c r="CC475" s="109"/>
      <c r="CD475" s="109"/>
    </row>
    <row r="476" spans="1:82" ht="10.5">
      <c r="A476" s="109"/>
      <c r="B476" s="110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22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70"/>
      <c r="BI476" s="109"/>
      <c r="BJ476" s="109"/>
      <c r="BK476" s="109"/>
      <c r="BL476" s="109"/>
      <c r="BM476" s="109"/>
      <c r="BN476" s="109"/>
      <c r="BO476" s="109"/>
      <c r="BP476" s="109"/>
      <c r="BQ476" s="109"/>
      <c r="BR476" s="109"/>
      <c r="BS476" s="109"/>
      <c r="BT476" s="109"/>
      <c r="BU476" s="109"/>
      <c r="BV476" s="109"/>
      <c r="BW476" s="109"/>
      <c r="BX476" s="109"/>
      <c r="BY476" s="109"/>
      <c r="BZ476" s="109"/>
      <c r="CA476" s="109"/>
      <c r="CB476" s="109"/>
      <c r="CC476" s="109"/>
      <c r="CD476" s="109"/>
    </row>
    <row r="477" spans="1:82" ht="10.5">
      <c r="A477" s="109"/>
      <c r="B477" s="110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22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70"/>
      <c r="BI477" s="109"/>
      <c r="BJ477" s="109"/>
      <c r="BK477" s="109"/>
      <c r="BL477" s="109"/>
      <c r="BM477" s="109"/>
      <c r="BN477" s="109"/>
      <c r="BO477" s="109"/>
      <c r="BP477" s="109"/>
      <c r="BQ477" s="109"/>
      <c r="BR477" s="109"/>
      <c r="BS477" s="109"/>
      <c r="BT477" s="109"/>
      <c r="BU477" s="109"/>
      <c r="BV477" s="109"/>
      <c r="BW477" s="109"/>
      <c r="BX477" s="109"/>
      <c r="BY477" s="109"/>
      <c r="BZ477" s="109"/>
      <c r="CA477" s="109"/>
      <c r="CB477" s="109"/>
      <c r="CC477" s="109"/>
      <c r="CD477" s="109"/>
    </row>
    <row r="478" spans="1:82" ht="10.5">
      <c r="A478" s="109"/>
      <c r="B478" s="110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22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70"/>
      <c r="BI478" s="109"/>
      <c r="BJ478" s="109"/>
      <c r="BK478" s="109"/>
      <c r="BL478" s="109"/>
      <c r="BM478" s="109"/>
      <c r="BN478" s="109"/>
      <c r="BO478" s="109"/>
      <c r="BP478" s="109"/>
      <c r="BQ478" s="109"/>
      <c r="BR478" s="109"/>
      <c r="BS478" s="109"/>
      <c r="BT478" s="109"/>
      <c r="BU478" s="109"/>
      <c r="BV478" s="109"/>
      <c r="BW478" s="109"/>
      <c r="BX478" s="109"/>
      <c r="BY478" s="109"/>
      <c r="BZ478" s="109"/>
      <c r="CA478" s="109"/>
      <c r="CB478" s="109"/>
      <c r="CC478" s="109"/>
      <c r="CD478" s="109"/>
    </row>
    <row r="479" spans="1:82" ht="10.5">
      <c r="A479" s="109"/>
      <c r="B479" s="110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22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70"/>
      <c r="BI479" s="109"/>
      <c r="BJ479" s="109"/>
      <c r="BK479" s="109"/>
      <c r="BL479" s="109"/>
      <c r="BM479" s="109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09"/>
      <c r="CA479" s="109"/>
      <c r="CB479" s="109"/>
      <c r="CC479" s="109"/>
      <c r="CD479" s="109"/>
    </row>
    <row r="480" spans="1:82" ht="10.5">
      <c r="A480" s="109"/>
      <c r="B480" s="110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22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70"/>
      <c r="BI480" s="109"/>
      <c r="BJ480" s="109"/>
      <c r="BK480" s="109"/>
      <c r="BL480" s="109"/>
      <c r="BM480" s="109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  <c r="BX480" s="109"/>
      <c r="BY480" s="109"/>
      <c r="BZ480" s="109"/>
      <c r="CA480" s="109"/>
      <c r="CB480" s="109"/>
      <c r="CC480" s="109"/>
      <c r="CD480" s="109"/>
    </row>
    <row r="481" spans="1:82" ht="10.5">
      <c r="A481" s="109"/>
      <c r="B481" s="110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22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70"/>
      <c r="BI481" s="109"/>
      <c r="BJ481" s="109"/>
      <c r="BK481" s="109"/>
      <c r="BL481" s="109"/>
      <c r="BM481" s="109"/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  <c r="BX481" s="109"/>
      <c r="BY481" s="109"/>
      <c r="BZ481" s="109"/>
      <c r="CA481" s="109"/>
      <c r="CB481" s="109"/>
      <c r="CC481" s="109"/>
      <c r="CD481" s="109"/>
    </row>
    <row r="482" spans="1:82" ht="10.5">
      <c r="A482" s="109"/>
      <c r="B482" s="110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22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70"/>
      <c r="BI482" s="109"/>
      <c r="BJ482" s="109"/>
      <c r="BK482" s="109"/>
      <c r="BL482" s="109"/>
      <c r="BM482" s="109"/>
      <c r="BN482" s="109"/>
      <c r="BO482" s="109"/>
      <c r="BP482" s="109"/>
      <c r="BQ482" s="109"/>
      <c r="BR482" s="109"/>
      <c r="BS482" s="109"/>
      <c r="BT482" s="109"/>
      <c r="BU482" s="109"/>
      <c r="BV482" s="109"/>
      <c r="BW482" s="109"/>
      <c r="BX482" s="109"/>
      <c r="BY482" s="109"/>
      <c r="BZ482" s="109"/>
      <c r="CA482" s="109"/>
      <c r="CB482" s="109"/>
      <c r="CC482" s="109"/>
      <c r="CD482" s="109"/>
    </row>
    <row r="483" spans="1:82" ht="10.5">
      <c r="A483" s="109"/>
      <c r="B483" s="110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22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70"/>
      <c r="BI483" s="109"/>
      <c r="BJ483" s="109"/>
      <c r="BK483" s="109"/>
      <c r="BL483" s="109"/>
      <c r="BM483" s="109"/>
      <c r="BN483" s="109"/>
      <c r="BO483" s="109"/>
      <c r="BP483" s="109"/>
      <c r="BQ483" s="109"/>
      <c r="BR483" s="109"/>
      <c r="BS483" s="109"/>
      <c r="BT483" s="109"/>
      <c r="BU483" s="109"/>
      <c r="BV483" s="109"/>
      <c r="BW483" s="109"/>
      <c r="BX483" s="109"/>
      <c r="BY483" s="109"/>
      <c r="BZ483" s="109"/>
      <c r="CA483" s="109"/>
      <c r="CB483" s="109"/>
      <c r="CC483" s="109"/>
      <c r="CD483" s="109"/>
    </row>
    <row r="484" spans="1:82" ht="10.5">
      <c r="A484" s="109"/>
      <c r="B484" s="110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22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70"/>
      <c r="BI484" s="109"/>
      <c r="BJ484" s="109"/>
      <c r="BK484" s="109"/>
      <c r="BL484" s="109"/>
      <c r="BM484" s="109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  <c r="BX484" s="109"/>
      <c r="BY484" s="109"/>
      <c r="BZ484" s="109"/>
      <c r="CA484" s="109"/>
      <c r="CB484" s="109"/>
      <c r="CC484" s="109"/>
      <c r="CD484" s="109"/>
    </row>
    <row r="485" spans="1:82" ht="10.5">
      <c r="A485" s="109"/>
      <c r="B485" s="110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22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70"/>
      <c r="BI485" s="109"/>
      <c r="BJ485" s="109"/>
      <c r="BK485" s="109"/>
      <c r="BL485" s="109"/>
      <c r="BM485" s="109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  <c r="BX485" s="109"/>
      <c r="BY485" s="109"/>
      <c r="BZ485" s="109"/>
      <c r="CA485" s="109"/>
      <c r="CB485" s="109"/>
      <c r="CC485" s="109"/>
      <c r="CD485" s="109"/>
    </row>
    <row r="486" spans="1:82" ht="10.5">
      <c r="A486" s="109"/>
      <c r="B486" s="110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22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70"/>
      <c r="BI486" s="109"/>
      <c r="BJ486" s="109"/>
      <c r="BK486" s="109"/>
      <c r="BL486" s="109"/>
      <c r="BM486" s="109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  <c r="BX486" s="109"/>
      <c r="BY486" s="109"/>
      <c r="BZ486" s="109"/>
      <c r="CA486" s="109"/>
      <c r="CB486" s="109"/>
      <c r="CC486" s="109"/>
      <c r="CD486" s="109"/>
    </row>
    <row r="487" spans="1:82" ht="10.5">
      <c r="A487" s="109"/>
      <c r="B487" s="110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22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70"/>
      <c r="BI487" s="109"/>
      <c r="BJ487" s="109"/>
      <c r="BK487" s="109"/>
      <c r="BL487" s="109"/>
      <c r="BM487" s="109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  <c r="BX487" s="109"/>
      <c r="BY487" s="109"/>
      <c r="BZ487" s="109"/>
      <c r="CA487" s="109"/>
      <c r="CB487" s="109"/>
      <c r="CC487" s="109"/>
      <c r="CD487" s="109"/>
    </row>
    <row r="488" spans="1:82" ht="10.5">
      <c r="A488" s="109"/>
      <c r="B488" s="110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22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70"/>
      <c r="BI488" s="109"/>
      <c r="BJ488" s="109"/>
      <c r="BK488" s="109"/>
      <c r="BL488" s="109"/>
      <c r="BM488" s="109"/>
      <c r="BN488" s="109"/>
      <c r="BO488" s="109"/>
      <c r="BP488" s="109"/>
      <c r="BQ488" s="109"/>
      <c r="BR488" s="109"/>
      <c r="BS488" s="109"/>
      <c r="BT488" s="109"/>
      <c r="BU488" s="109"/>
      <c r="BV488" s="109"/>
      <c r="BW488" s="109"/>
      <c r="BX488" s="109"/>
      <c r="BY488" s="109"/>
      <c r="BZ488" s="109"/>
      <c r="CA488" s="109"/>
      <c r="CB488" s="109"/>
      <c r="CC488" s="109"/>
      <c r="CD488" s="109"/>
    </row>
    <row r="489" spans="1:82" ht="10.5">
      <c r="A489" s="109"/>
      <c r="B489" s="110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22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70"/>
      <c r="BI489" s="109"/>
      <c r="BJ489" s="109"/>
      <c r="BK489" s="109"/>
      <c r="BL489" s="109"/>
      <c r="BM489" s="109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09"/>
      <c r="CA489" s="109"/>
      <c r="CB489" s="109"/>
      <c r="CC489" s="109"/>
      <c r="CD489" s="109"/>
    </row>
    <row r="490" spans="1:82" ht="10.5">
      <c r="A490" s="109"/>
      <c r="B490" s="110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22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70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09"/>
      <c r="BZ490" s="109"/>
      <c r="CA490" s="109"/>
      <c r="CB490" s="109"/>
      <c r="CC490" s="109"/>
      <c r="CD490" s="109"/>
    </row>
    <row r="491" spans="1:82" ht="10.5">
      <c r="A491" s="109"/>
      <c r="B491" s="110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22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70"/>
      <c r="BI491" s="109"/>
      <c r="BJ491" s="109"/>
      <c r="BK491" s="109"/>
      <c r="BL491" s="109"/>
      <c r="BM491" s="109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09"/>
      <c r="CA491" s="109"/>
      <c r="CB491" s="109"/>
      <c r="CC491" s="109"/>
      <c r="CD491" s="109"/>
    </row>
    <row r="492" spans="1:82" ht="10.5">
      <c r="A492" s="109"/>
      <c r="B492" s="110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22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70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</row>
    <row r="493" spans="1:82" ht="10.5">
      <c r="A493" s="109"/>
      <c r="B493" s="110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22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70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</row>
    <row r="494" spans="1:82" ht="10.5">
      <c r="A494" s="109"/>
      <c r="B494" s="110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22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70"/>
      <c r="BI494" s="109"/>
      <c r="BJ494" s="109"/>
      <c r="BK494" s="109"/>
      <c r="BL494" s="109"/>
      <c r="BM494" s="109"/>
      <c r="BN494" s="109"/>
      <c r="BO494" s="109"/>
      <c r="BP494" s="109"/>
      <c r="BQ494" s="109"/>
      <c r="BR494" s="109"/>
      <c r="BS494" s="109"/>
      <c r="BT494" s="109"/>
      <c r="BU494" s="109"/>
      <c r="BV494" s="109"/>
      <c r="BW494" s="109"/>
      <c r="BX494" s="109"/>
      <c r="BY494" s="109"/>
      <c r="BZ494" s="109"/>
      <c r="CA494" s="109"/>
      <c r="CB494" s="109"/>
      <c r="CC494" s="109"/>
      <c r="CD494" s="109"/>
    </row>
    <row r="495" spans="1:82" ht="10.5">
      <c r="A495" s="109"/>
      <c r="B495" s="110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22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70"/>
      <c r="BI495" s="109"/>
      <c r="BJ495" s="109"/>
      <c r="BK495" s="109"/>
      <c r="BL495" s="109"/>
      <c r="BM495" s="109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  <c r="BX495" s="109"/>
      <c r="BY495" s="109"/>
      <c r="BZ495" s="109"/>
      <c r="CA495" s="109"/>
      <c r="CB495" s="109"/>
      <c r="CC495" s="109"/>
      <c r="CD495" s="109"/>
    </row>
    <row r="496" spans="1:82" ht="10.5">
      <c r="A496" s="109"/>
      <c r="B496" s="110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22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70"/>
      <c r="BI496" s="109"/>
      <c r="BJ496" s="109"/>
      <c r="BK496" s="109"/>
      <c r="BL496" s="109"/>
      <c r="BM496" s="109"/>
      <c r="BN496" s="109"/>
      <c r="BO496" s="109"/>
      <c r="BP496" s="109"/>
      <c r="BQ496" s="109"/>
      <c r="BR496" s="109"/>
      <c r="BS496" s="109"/>
      <c r="BT496" s="109"/>
      <c r="BU496" s="109"/>
      <c r="BV496" s="109"/>
      <c r="BW496" s="109"/>
      <c r="BX496" s="109"/>
      <c r="BY496" s="109"/>
      <c r="BZ496" s="109"/>
      <c r="CA496" s="109"/>
      <c r="CB496" s="109"/>
      <c r="CC496" s="109"/>
      <c r="CD496" s="109"/>
    </row>
    <row r="497" spans="1:82" ht="10.5">
      <c r="A497" s="109"/>
      <c r="B497" s="110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22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70"/>
      <c r="BI497" s="109"/>
      <c r="BJ497" s="109"/>
      <c r="BK497" s="109"/>
      <c r="BL497" s="109"/>
      <c r="BM497" s="109"/>
      <c r="BN497" s="109"/>
      <c r="BO497" s="109"/>
      <c r="BP497" s="109"/>
      <c r="BQ497" s="109"/>
      <c r="BR497" s="109"/>
      <c r="BS497" s="109"/>
      <c r="BT497" s="109"/>
      <c r="BU497" s="109"/>
      <c r="BV497" s="109"/>
      <c r="BW497" s="109"/>
      <c r="BX497" s="109"/>
      <c r="BY497" s="109"/>
      <c r="BZ497" s="109"/>
      <c r="CA497" s="109"/>
      <c r="CB497" s="109"/>
      <c r="CC497" s="109"/>
      <c r="CD497" s="109"/>
    </row>
    <row r="498" spans="1:82" ht="10.5">
      <c r="A498" s="109"/>
      <c r="B498" s="110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22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70"/>
      <c r="BI498" s="109"/>
      <c r="BJ498" s="109"/>
      <c r="BK498" s="109"/>
      <c r="BL498" s="109"/>
      <c r="BM498" s="109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  <c r="BX498" s="109"/>
      <c r="BY498" s="109"/>
      <c r="BZ498" s="109"/>
      <c r="CA498" s="109"/>
      <c r="CB498" s="109"/>
      <c r="CC498" s="109"/>
      <c r="CD498" s="109"/>
    </row>
    <row r="499" spans="1:82" ht="10.5">
      <c r="A499" s="109"/>
      <c r="B499" s="110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22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70"/>
      <c r="BI499" s="109"/>
      <c r="BJ499" s="109"/>
      <c r="BK499" s="109"/>
      <c r="BL499" s="109"/>
      <c r="BM499" s="109"/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  <c r="BX499" s="109"/>
      <c r="BY499" s="109"/>
      <c r="BZ499" s="109"/>
      <c r="CA499" s="109"/>
      <c r="CB499" s="109"/>
      <c r="CC499" s="109"/>
      <c r="CD499" s="109"/>
    </row>
    <row r="500" spans="1:82" ht="10.5">
      <c r="A500" s="109"/>
      <c r="B500" s="110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22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70"/>
      <c r="BI500" s="109"/>
      <c r="BJ500" s="109"/>
      <c r="BK500" s="109"/>
      <c r="BL500" s="109"/>
      <c r="BM500" s="109"/>
      <c r="BN500" s="109"/>
      <c r="BO500" s="109"/>
      <c r="BP500" s="109"/>
      <c r="BQ500" s="109"/>
      <c r="BR500" s="109"/>
      <c r="BS500" s="109"/>
      <c r="BT500" s="109"/>
      <c r="BU500" s="109"/>
      <c r="BV500" s="109"/>
      <c r="BW500" s="109"/>
      <c r="BX500" s="109"/>
      <c r="BY500" s="109"/>
      <c r="BZ500" s="109"/>
      <c r="CA500" s="109"/>
      <c r="CB500" s="109"/>
      <c r="CC500" s="109"/>
      <c r="CD500" s="109"/>
    </row>
    <row r="501" spans="1:82" ht="10.5">
      <c r="A501" s="109"/>
      <c r="B501" s="110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22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70"/>
      <c r="BI501" s="109"/>
      <c r="BJ501" s="109"/>
      <c r="BK501" s="109"/>
      <c r="BL501" s="109"/>
      <c r="BM501" s="109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09"/>
      <c r="CA501" s="109"/>
      <c r="CB501" s="109"/>
      <c r="CC501" s="109"/>
      <c r="CD501" s="109"/>
    </row>
    <row r="502" spans="1:82" ht="10.5">
      <c r="A502" s="109"/>
      <c r="B502" s="110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22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70"/>
      <c r="BI502" s="109"/>
      <c r="BJ502" s="109"/>
      <c r="BK502" s="109"/>
      <c r="BL502" s="109"/>
      <c r="BM502" s="109"/>
      <c r="BN502" s="109"/>
      <c r="BO502" s="109"/>
      <c r="BP502" s="109"/>
      <c r="BQ502" s="109"/>
      <c r="BR502" s="109"/>
      <c r="BS502" s="109"/>
      <c r="BT502" s="109"/>
      <c r="BU502" s="109"/>
      <c r="BV502" s="109"/>
      <c r="BW502" s="109"/>
      <c r="BX502" s="109"/>
      <c r="BY502" s="109"/>
      <c r="BZ502" s="109"/>
      <c r="CA502" s="109"/>
      <c r="CB502" s="109"/>
      <c r="CC502" s="109"/>
      <c r="CD502" s="109"/>
    </row>
    <row r="503" spans="1:82" ht="10.5">
      <c r="A503" s="109"/>
      <c r="B503" s="110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22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70"/>
      <c r="BI503" s="109"/>
      <c r="BJ503" s="109"/>
      <c r="BK503" s="109"/>
      <c r="BL503" s="109"/>
      <c r="BM503" s="109"/>
      <c r="BN503" s="109"/>
      <c r="BO503" s="109"/>
      <c r="BP503" s="109"/>
      <c r="BQ503" s="109"/>
      <c r="BR503" s="109"/>
      <c r="BS503" s="109"/>
      <c r="BT503" s="109"/>
      <c r="BU503" s="109"/>
      <c r="BV503" s="109"/>
      <c r="BW503" s="109"/>
      <c r="BX503" s="109"/>
      <c r="BY503" s="109"/>
      <c r="BZ503" s="109"/>
      <c r="CA503" s="109"/>
      <c r="CB503" s="109"/>
      <c r="CC503" s="109"/>
      <c r="CD503" s="109"/>
    </row>
    <row r="504" spans="1:82" ht="10.5">
      <c r="A504" s="109"/>
      <c r="B504" s="110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22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70"/>
      <c r="BI504" s="109"/>
      <c r="BJ504" s="109"/>
      <c r="BK504" s="109"/>
      <c r="BL504" s="109"/>
      <c r="BM504" s="109"/>
      <c r="BN504" s="109"/>
      <c r="BO504" s="109"/>
      <c r="BP504" s="109"/>
      <c r="BQ504" s="109"/>
      <c r="BR504" s="109"/>
      <c r="BS504" s="109"/>
      <c r="BT504" s="109"/>
      <c r="BU504" s="109"/>
      <c r="BV504" s="109"/>
      <c r="BW504" s="109"/>
      <c r="BX504" s="109"/>
      <c r="BY504" s="109"/>
      <c r="BZ504" s="109"/>
      <c r="CA504" s="109"/>
      <c r="CB504" s="109"/>
      <c r="CC504" s="109"/>
      <c r="CD504" s="109"/>
    </row>
    <row r="505" spans="1:82" ht="10.5">
      <c r="A505" s="109"/>
      <c r="B505" s="110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22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70"/>
      <c r="BI505" s="109"/>
      <c r="BJ505" s="109"/>
      <c r="BK505" s="109"/>
      <c r="BL505" s="109"/>
      <c r="BM505" s="109"/>
      <c r="BN505" s="109"/>
      <c r="BO505" s="109"/>
      <c r="BP505" s="109"/>
      <c r="BQ505" s="109"/>
      <c r="BR505" s="109"/>
      <c r="BS505" s="109"/>
      <c r="BT505" s="109"/>
      <c r="BU505" s="109"/>
      <c r="BV505" s="109"/>
      <c r="BW505" s="109"/>
      <c r="BX505" s="109"/>
      <c r="BY505" s="109"/>
      <c r="BZ505" s="109"/>
      <c r="CA505" s="109"/>
      <c r="CB505" s="109"/>
      <c r="CC505" s="109"/>
      <c r="CD505" s="109"/>
    </row>
    <row r="506" spans="1:82" ht="10.5">
      <c r="A506" s="109"/>
      <c r="B506" s="110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22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70"/>
      <c r="BI506" s="109"/>
      <c r="BJ506" s="109"/>
      <c r="BK506" s="109"/>
      <c r="BL506" s="109"/>
      <c r="BM506" s="109"/>
      <c r="BN506" s="109"/>
      <c r="BO506" s="109"/>
      <c r="BP506" s="109"/>
      <c r="BQ506" s="109"/>
      <c r="BR506" s="109"/>
      <c r="BS506" s="109"/>
      <c r="BT506" s="109"/>
      <c r="BU506" s="109"/>
      <c r="BV506" s="109"/>
      <c r="BW506" s="109"/>
      <c r="BX506" s="109"/>
      <c r="BY506" s="109"/>
      <c r="BZ506" s="109"/>
      <c r="CA506" s="109"/>
      <c r="CB506" s="109"/>
      <c r="CC506" s="109"/>
      <c r="CD506" s="109"/>
    </row>
    <row r="507" spans="1:82" ht="10.5">
      <c r="A507" s="109"/>
      <c r="B507" s="110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22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70"/>
      <c r="BI507" s="109"/>
      <c r="BJ507" s="109"/>
      <c r="BK507" s="109"/>
      <c r="BL507" s="109"/>
      <c r="BM507" s="109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  <c r="BX507" s="109"/>
      <c r="BY507" s="109"/>
      <c r="BZ507" s="109"/>
      <c r="CA507" s="109"/>
      <c r="CB507" s="109"/>
      <c r="CC507" s="109"/>
      <c r="CD507" s="109"/>
    </row>
    <row r="508" spans="1:82" ht="10.5">
      <c r="A508" s="109"/>
      <c r="B508" s="110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22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70"/>
      <c r="BI508" s="109"/>
      <c r="BJ508" s="109"/>
      <c r="BK508" s="109"/>
      <c r="BL508" s="109"/>
      <c r="BM508" s="109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  <c r="BX508" s="109"/>
      <c r="BY508" s="109"/>
      <c r="BZ508" s="109"/>
      <c r="CA508" s="109"/>
      <c r="CB508" s="109"/>
      <c r="CC508" s="109"/>
      <c r="CD508" s="109"/>
    </row>
    <row r="509" spans="1:82" ht="10.5">
      <c r="A509" s="109"/>
      <c r="B509" s="110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22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70"/>
      <c r="BI509" s="109"/>
      <c r="BJ509" s="109"/>
      <c r="BK509" s="109"/>
      <c r="BL509" s="109"/>
      <c r="BM509" s="109"/>
      <c r="BN509" s="109"/>
      <c r="BO509" s="109"/>
      <c r="BP509" s="109"/>
      <c r="BQ509" s="109"/>
      <c r="BR509" s="109"/>
      <c r="BS509" s="109"/>
      <c r="BT509" s="109"/>
      <c r="BU509" s="109"/>
      <c r="BV509" s="109"/>
      <c r="BW509" s="109"/>
      <c r="BX509" s="109"/>
      <c r="BY509" s="109"/>
      <c r="BZ509" s="109"/>
      <c r="CA509" s="109"/>
      <c r="CB509" s="109"/>
      <c r="CC509" s="109"/>
      <c r="CD509" s="109"/>
    </row>
    <row r="510" spans="1:82" ht="10.5">
      <c r="A510" s="109"/>
      <c r="B510" s="110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22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70"/>
      <c r="BI510" s="109"/>
      <c r="BJ510" s="109"/>
      <c r="BK510" s="109"/>
      <c r="BL510" s="109"/>
      <c r="BM510" s="109"/>
      <c r="BN510" s="109"/>
      <c r="BO510" s="109"/>
      <c r="BP510" s="109"/>
      <c r="BQ510" s="109"/>
      <c r="BR510" s="109"/>
      <c r="BS510" s="109"/>
      <c r="BT510" s="109"/>
      <c r="BU510" s="109"/>
      <c r="BV510" s="109"/>
      <c r="BW510" s="109"/>
      <c r="BX510" s="109"/>
      <c r="BY510" s="109"/>
      <c r="BZ510" s="109"/>
      <c r="CA510" s="109"/>
      <c r="CB510" s="109"/>
      <c r="CC510" s="109"/>
      <c r="CD510" s="109"/>
    </row>
    <row r="511" spans="1:82" ht="10.5">
      <c r="A511" s="109"/>
      <c r="B511" s="110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22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70"/>
      <c r="BI511" s="109"/>
      <c r="BJ511" s="109"/>
      <c r="BK511" s="109"/>
      <c r="BL511" s="109"/>
      <c r="BM511" s="109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  <c r="BX511" s="109"/>
      <c r="BY511" s="109"/>
      <c r="BZ511" s="109"/>
      <c r="CA511" s="109"/>
      <c r="CB511" s="109"/>
      <c r="CC511" s="109"/>
      <c r="CD511" s="109"/>
    </row>
    <row r="512" spans="1:82" ht="10.5">
      <c r="A512" s="109"/>
      <c r="B512" s="110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22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70"/>
      <c r="BI512" s="109"/>
      <c r="BJ512" s="109"/>
      <c r="BK512" s="109"/>
      <c r="BL512" s="109"/>
      <c r="BM512" s="109"/>
      <c r="BN512" s="109"/>
      <c r="BO512" s="109"/>
      <c r="BP512" s="109"/>
      <c r="BQ512" s="109"/>
      <c r="BR512" s="109"/>
      <c r="BS512" s="109"/>
      <c r="BT512" s="109"/>
      <c r="BU512" s="109"/>
      <c r="BV512" s="109"/>
      <c r="BW512" s="109"/>
      <c r="BX512" s="109"/>
      <c r="BY512" s="109"/>
      <c r="BZ512" s="109"/>
      <c r="CA512" s="109"/>
      <c r="CB512" s="109"/>
      <c r="CC512" s="109"/>
      <c r="CD512" s="109"/>
    </row>
    <row r="513" spans="1:82" ht="10.5">
      <c r="A513" s="109"/>
      <c r="B513" s="110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22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70"/>
      <c r="BI513" s="109"/>
      <c r="BJ513" s="109"/>
      <c r="BK513" s="109"/>
      <c r="BL513" s="109"/>
      <c r="BM513" s="109"/>
      <c r="BN513" s="109"/>
      <c r="BO513" s="109"/>
      <c r="BP513" s="109"/>
      <c r="BQ513" s="109"/>
      <c r="BR513" s="109"/>
      <c r="BS513" s="109"/>
      <c r="BT513" s="109"/>
      <c r="BU513" s="109"/>
      <c r="BV513" s="109"/>
      <c r="BW513" s="109"/>
      <c r="BX513" s="109"/>
      <c r="BY513" s="109"/>
      <c r="BZ513" s="109"/>
      <c r="CA513" s="109"/>
      <c r="CB513" s="109"/>
      <c r="CC513" s="109"/>
      <c r="CD513" s="109"/>
    </row>
    <row r="514" spans="1:82" ht="10.5">
      <c r="A514" s="109"/>
      <c r="B514" s="110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22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70"/>
      <c r="BI514" s="109"/>
      <c r="BJ514" s="109"/>
      <c r="BK514" s="109"/>
      <c r="BL514" s="109"/>
      <c r="BM514" s="109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  <c r="BX514" s="109"/>
      <c r="BY514" s="109"/>
      <c r="BZ514" s="109"/>
      <c r="CA514" s="109"/>
      <c r="CB514" s="109"/>
      <c r="CC514" s="109"/>
      <c r="CD514" s="109"/>
    </row>
    <row r="515" spans="1:82" ht="10.5">
      <c r="A515" s="109"/>
      <c r="B515" s="110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22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70"/>
      <c r="BI515" s="109"/>
      <c r="BJ515" s="109"/>
      <c r="BK515" s="109"/>
      <c r="BL515" s="109"/>
      <c r="BM515" s="109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  <c r="BX515" s="109"/>
      <c r="BY515" s="109"/>
      <c r="BZ515" s="109"/>
      <c r="CA515" s="109"/>
      <c r="CB515" s="109"/>
      <c r="CC515" s="109"/>
      <c r="CD515" s="109"/>
    </row>
    <row r="516" spans="1:82" ht="10.5">
      <c r="A516" s="109"/>
      <c r="B516" s="110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22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70"/>
      <c r="BI516" s="109"/>
      <c r="BJ516" s="109"/>
      <c r="BK516" s="109"/>
      <c r="BL516" s="109"/>
      <c r="BM516" s="109"/>
      <c r="BN516" s="109"/>
      <c r="BO516" s="109"/>
      <c r="BP516" s="109"/>
      <c r="BQ516" s="109"/>
      <c r="BR516" s="109"/>
      <c r="BS516" s="109"/>
      <c r="BT516" s="109"/>
      <c r="BU516" s="109"/>
      <c r="BV516" s="109"/>
      <c r="BW516" s="109"/>
      <c r="BX516" s="109"/>
      <c r="BY516" s="109"/>
      <c r="BZ516" s="109"/>
      <c r="CA516" s="109"/>
      <c r="CB516" s="109"/>
      <c r="CC516" s="109"/>
      <c r="CD516" s="109"/>
    </row>
    <row r="517" spans="1:82" ht="10.5">
      <c r="A517" s="109"/>
      <c r="B517" s="110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22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70"/>
      <c r="BI517" s="109"/>
      <c r="BJ517" s="109"/>
      <c r="BK517" s="109"/>
      <c r="BL517" s="109"/>
      <c r="BM517" s="109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  <c r="BX517" s="109"/>
      <c r="BY517" s="109"/>
      <c r="BZ517" s="109"/>
      <c r="CA517" s="109"/>
      <c r="CB517" s="109"/>
      <c r="CC517" s="109"/>
      <c r="CD517" s="109"/>
    </row>
    <row r="518" spans="1:82" ht="10.5">
      <c r="A518" s="109"/>
      <c r="B518" s="110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22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70"/>
      <c r="BI518" s="109"/>
      <c r="BJ518" s="109"/>
      <c r="BK518" s="109"/>
      <c r="BL518" s="109"/>
      <c r="BM518" s="109"/>
      <c r="BN518" s="109"/>
      <c r="BO518" s="109"/>
      <c r="BP518" s="109"/>
      <c r="BQ518" s="109"/>
      <c r="BR518" s="109"/>
      <c r="BS518" s="109"/>
      <c r="BT518" s="109"/>
      <c r="BU518" s="109"/>
      <c r="BV518" s="109"/>
      <c r="BW518" s="109"/>
      <c r="BX518" s="109"/>
      <c r="BY518" s="109"/>
      <c r="BZ518" s="109"/>
      <c r="CA518" s="109"/>
      <c r="CB518" s="109"/>
      <c r="CC518" s="109"/>
      <c r="CD518" s="109"/>
    </row>
    <row r="519" spans="1:82" ht="10.5">
      <c r="A519" s="109"/>
      <c r="B519" s="110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22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70"/>
      <c r="BI519" s="109"/>
      <c r="BJ519" s="109"/>
      <c r="BK519" s="109"/>
      <c r="BL519" s="109"/>
      <c r="BM519" s="109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  <c r="BX519" s="109"/>
      <c r="BY519" s="109"/>
      <c r="BZ519" s="109"/>
      <c r="CA519" s="109"/>
      <c r="CB519" s="109"/>
      <c r="CC519" s="109"/>
      <c r="CD519" s="109"/>
    </row>
    <row r="520" spans="1:82" ht="10.5">
      <c r="A520" s="109"/>
      <c r="B520" s="110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22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70"/>
      <c r="BI520" s="109"/>
      <c r="BJ520" s="109"/>
      <c r="BK520" s="109"/>
      <c r="BL520" s="109"/>
      <c r="BM520" s="109"/>
      <c r="BN520" s="109"/>
      <c r="BO520" s="109"/>
      <c r="BP520" s="109"/>
      <c r="BQ520" s="109"/>
      <c r="BR520" s="109"/>
      <c r="BS520" s="109"/>
      <c r="BT520" s="109"/>
      <c r="BU520" s="109"/>
      <c r="BV520" s="109"/>
      <c r="BW520" s="109"/>
      <c r="BX520" s="109"/>
      <c r="BY520" s="109"/>
      <c r="BZ520" s="109"/>
      <c r="CA520" s="109"/>
      <c r="CB520" s="109"/>
      <c r="CC520" s="109"/>
      <c r="CD520" s="109"/>
    </row>
    <row r="521" spans="1:82" ht="10.5">
      <c r="A521" s="109"/>
      <c r="B521" s="110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22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70"/>
      <c r="BI521" s="109"/>
      <c r="BJ521" s="109"/>
      <c r="BK521" s="109"/>
      <c r="BL521" s="109"/>
      <c r="BM521" s="109"/>
      <c r="BN521" s="109"/>
      <c r="BO521" s="109"/>
      <c r="BP521" s="109"/>
      <c r="BQ521" s="109"/>
      <c r="BR521" s="109"/>
      <c r="BS521" s="109"/>
      <c r="BT521" s="109"/>
      <c r="BU521" s="109"/>
      <c r="BV521" s="109"/>
      <c r="BW521" s="109"/>
      <c r="BX521" s="109"/>
      <c r="BY521" s="109"/>
      <c r="BZ521" s="109"/>
      <c r="CA521" s="109"/>
      <c r="CB521" s="109"/>
      <c r="CC521" s="109"/>
      <c r="CD521" s="109"/>
    </row>
    <row r="522" spans="1:82" ht="10.5">
      <c r="A522" s="109"/>
      <c r="B522" s="110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22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70"/>
      <c r="BI522" s="109"/>
      <c r="BJ522" s="109"/>
      <c r="BK522" s="109"/>
      <c r="BL522" s="109"/>
      <c r="BM522" s="109"/>
      <c r="BN522" s="109"/>
      <c r="BO522" s="109"/>
      <c r="BP522" s="109"/>
      <c r="BQ522" s="109"/>
      <c r="BR522" s="109"/>
      <c r="BS522" s="109"/>
      <c r="BT522" s="109"/>
      <c r="BU522" s="109"/>
      <c r="BV522" s="109"/>
      <c r="BW522" s="109"/>
      <c r="BX522" s="109"/>
      <c r="BY522" s="109"/>
      <c r="BZ522" s="109"/>
      <c r="CA522" s="109"/>
      <c r="CB522" s="109"/>
      <c r="CC522" s="109"/>
      <c r="CD522" s="109"/>
    </row>
    <row r="523" spans="1:82" ht="10.5">
      <c r="A523" s="109"/>
      <c r="B523" s="110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22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70"/>
      <c r="BI523" s="109"/>
      <c r="BJ523" s="109"/>
      <c r="BK523" s="109"/>
      <c r="BL523" s="109"/>
      <c r="BM523" s="109"/>
      <c r="BN523" s="109"/>
      <c r="BO523" s="109"/>
      <c r="BP523" s="109"/>
      <c r="BQ523" s="109"/>
      <c r="BR523" s="109"/>
      <c r="BS523" s="109"/>
      <c r="BT523" s="109"/>
      <c r="BU523" s="109"/>
      <c r="BV523" s="109"/>
      <c r="BW523" s="109"/>
      <c r="BX523" s="109"/>
      <c r="BY523" s="109"/>
      <c r="BZ523" s="109"/>
      <c r="CA523" s="109"/>
      <c r="CB523" s="109"/>
      <c r="CC523" s="109"/>
      <c r="CD523" s="109"/>
    </row>
    <row r="524" spans="1:82" ht="10.5">
      <c r="A524" s="109"/>
      <c r="B524" s="110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22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70"/>
      <c r="BI524" s="109"/>
      <c r="BJ524" s="109"/>
      <c r="BK524" s="109"/>
      <c r="BL524" s="109"/>
      <c r="BM524" s="109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109"/>
      <c r="CB524" s="109"/>
      <c r="CC524" s="109"/>
      <c r="CD524" s="109"/>
    </row>
    <row r="525" spans="1:82" ht="10.5">
      <c r="A525" s="109"/>
      <c r="B525" s="110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22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70"/>
      <c r="BI525" s="109"/>
      <c r="BJ525" s="109"/>
      <c r="BK525" s="109"/>
      <c r="BL525" s="109"/>
      <c r="BM525" s="109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  <c r="BX525" s="109"/>
      <c r="BY525" s="109"/>
      <c r="BZ525" s="109"/>
      <c r="CA525" s="109"/>
      <c r="CB525" s="109"/>
      <c r="CC525" s="109"/>
      <c r="CD525" s="109"/>
    </row>
    <row r="526" spans="1:82" ht="10.5">
      <c r="A526" s="109"/>
      <c r="B526" s="110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22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70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/>
      <c r="CB526" s="109"/>
      <c r="CC526" s="109"/>
      <c r="CD526" s="109"/>
    </row>
    <row r="527" spans="1:82" ht="10.5">
      <c r="A527" s="109"/>
      <c r="B527" s="110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22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70"/>
      <c r="BI527" s="109"/>
      <c r="BJ527" s="109"/>
      <c r="BK527" s="109"/>
      <c r="BL527" s="109"/>
      <c r="BM527" s="109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  <c r="BX527" s="109"/>
      <c r="BY527" s="109"/>
      <c r="BZ527" s="109"/>
      <c r="CA527" s="109"/>
      <c r="CB527" s="109"/>
      <c r="CC527" s="109"/>
      <c r="CD527" s="109"/>
    </row>
    <row r="528" spans="1:82" ht="10.5">
      <c r="A528" s="109"/>
      <c r="B528" s="110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22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70"/>
      <c r="BI528" s="109"/>
      <c r="BJ528" s="109"/>
      <c r="BK528" s="109"/>
      <c r="BL528" s="109"/>
      <c r="BM528" s="109"/>
      <c r="BN528" s="109"/>
      <c r="BO528" s="109"/>
      <c r="BP528" s="109"/>
      <c r="BQ528" s="109"/>
      <c r="BR528" s="109"/>
      <c r="BS528" s="109"/>
      <c r="BT528" s="109"/>
      <c r="BU528" s="109"/>
      <c r="BV528" s="109"/>
      <c r="BW528" s="109"/>
      <c r="BX528" s="109"/>
      <c r="BY528" s="109"/>
      <c r="BZ528" s="109"/>
      <c r="CA528" s="109"/>
      <c r="CB528" s="109"/>
      <c r="CC528" s="109"/>
      <c r="CD528" s="109"/>
    </row>
    <row r="529" spans="1:82" ht="10.5">
      <c r="A529" s="109"/>
      <c r="B529" s="110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22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70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  <c r="BX529" s="109"/>
      <c r="BY529" s="109"/>
      <c r="BZ529" s="109"/>
      <c r="CA529" s="109"/>
      <c r="CB529" s="109"/>
      <c r="CC529" s="109"/>
      <c r="CD529" s="109"/>
    </row>
    <row r="530" spans="1:82" ht="10.5">
      <c r="A530" s="109"/>
      <c r="B530" s="110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22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70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/>
      <c r="BX530" s="109"/>
      <c r="BY530" s="109"/>
      <c r="BZ530" s="109"/>
      <c r="CA530" s="109"/>
      <c r="CB530" s="109"/>
      <c r="CC530" s="109"/>
      <c r="CD530" s="109"/>
    </row>
    <row r="531" spans="1:82" ht="10.5">
      <c r="A531" s="109"/>
      <c r="B531" s="110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22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70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/>
      <c r="BX531" s="109"/>
      <c r="BY531" s="109"/>
      <c r="BZ531" s="109"/>
      <c r="CA531" s="109"/>
      <c r="CB531" s="109"/>
      <c r="CC531" s="109"/>
      <c r="CD531" s="109"/>
    </row>
    <row r="532" spans="1:82" ht="10.5">
      <c r="A532" s="109"/>
      <c r="B532" s="110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22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70"/>
      <c r="BI532" s="109"/>
      <c r="BJ532" s="109"/>
      <c r="BK532" s="109"/>
      <c r="BL532" s="109"/>
      <c r="BM532" s="109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/>
      <c r="BX532" s="109"/>
      <c r="BY532" s="109"/>
      <c r="BZ532" s="109"/>
      <c r="CA532" s="109"/>
      <c r="CB532" s="109"/>
      <c r="CC532" s="109"/>
      <c r="CD532" s="109"/>
    </row>
    <row r="533" spans="1:82" ht="10.5">
      <c r="A533" s="109"/>
      <c r="B533" s="110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22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70"/>
      <c r="BI533" s="109"/>
      <c r="BJ533" s="109"/>
      <c r="BK533" s="109"/>
      <c r="BL533" s="109"/>
      <c r="BM533" s="109"/>
      <c r="BN533" s="109"/>
      <c r="BO533" s="109"/>
      <c r="BP533" s="109"/>
      <c r="BQ533" s="109"/>
      <c r="BR533" s="109"/>
      <c r="BS533" s="109"/>
      <c r="BT533" s="109"/>
      <c r="BU533" s="109"/>
      <c r="BV533" s="109"/>
      <c r="BW533" s="109"/>
      <c r="BX533" s="109"/>
      <c r="BY533" s="109"/>
      <c r="BZ533" s="109"/>
      <c r="CA533" s="109"/>
      <c r="CB533" s="109"/>
      <c r="CC533" s="109"/>
      <c r="CD533" s="109"/>
    </row>
    <row r="534" spans="1:82" ht="10.5">
      <c r="A534" s="109"/>
      <c r="B534" s="110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22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70"/>
      <c r="BI534" s="109"/>
      <c r="BJ534" s="109"/>
      <c r="BK534" s="109"/>
      <c r="BL534" s="109"/>
      <c r="BM534" s="109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  <c r="BX534" s="109"/>
      <c r="BY534" s="109"/>
      <c r="BZ534" s="109"/>
      <c r="CA534" s="109"/>
      <c r="CB534" s="109"/>
      <c r="CC534" s="109"/>
      <c r="CD534" s="109"/>
    </row>
    <row r="535" spans="1:82" ht="10.5">
      <c r="A535" s="109"/>
      <c r="B535" s="110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22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70"/>
      <c r="BI535" s="109"/>
      <c r="BJ535" s="109"/>
      <c r="BK535" s="109"/>
      <c r="BL535" s="109"/>
      <c r="BM535" s="109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  <c r="BX535" s="109"/>
      <c r="BY535" s="109"/>
      <c r="BZ535" s="109"/>
      <c r="CA535" s="109"/>
      <c r="CB535" s="109"/>
      <c r="CC535" s="109"/>
      <c r="CD535" s="109"/>
    </row>
    <row r="536" spans="1:82" ht="10.5">
      <c r="A536" s="109"/>
      <c r="B536" s="110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22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70"/>
      <c r="BI536" s="109"/>
      <c r="BJ536" s="109"/>
      <c r="BK536" s="109"/>
      <c r="BL536" s="109"/>
      <c r="BM536" s="109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  <c r="BX536" s="109"/>
      <c r="BY536" s="109"/>
      <c r="BZ536" s="109"/>
      <c r="CA536" s="109"/>
      <c r="CB536" s="109"/>
      <c r="CC536" s="109"/>
      <c r="CD536" s="109"/>
    </row>
    <row r="537" spans="1:82" ht="10.5">
      <c r="A537" s="109"/>
      <c r="B537" s="110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22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70"/>
      <c r="BI537" s="109"/>
      <c r="BJ537" s="109"/>
      <c r="BK537" s="109"/>
      <c r="BL537" s="109"/>
      <c r="BM537" s="109"/>
      <c r="BN537" s="109"/>
      <c r="BO537" s="109"/>
      <c r="BP537" s="109"/>
      <c r="BQ537" s="109"/>
      <c r="BR537" s="109"/>
      <c r="BS537" s="109"/>
      <c r="BT537" s="109"/>
      <c r="BU537" s="109"/>
      <c r="BV537" s="109"/>
      <c r="BW537" s="109"/>
      <c r="BX537" s="109"/>
      <c r="BY537" s="109"/>
      <c r="BZ537" s="109"/>
      <c r="CA537" s="109"/>
      <c r="CB537" s="109"/>
      <c r="CC537" s="109"/>
      <c r="CD537" s="109"/>
    </row>
    <row r="538" spans="1:82" ht="10.5">
      <c r="A538" s="109"/>
      <c r="B538" s="110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22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70"/>
      <c r="BI538" s="109"/>
      <c r="BJ538" s="109"/>
      <c r="BK538" s="109"/>
      <c r="BL538" s="109"/>
      <c r="BM538" s="109"/>
      <c r="BN538" s="109"/>
      <c r="BO538" s="109"/>
      <c r="BP538" s="109"/>
      <c r="BQ538" s="109"/>
      <c r="BR538" s="109"/>
      <c r="BS538" s="109"/>
      <c r="BT538" s="109"/>
      <c r="BU538" s="109"/>
      <c r="BV538" s="109"/>
      <c r="BW538" s="109"/>
      <c r="BX538" s="109"/>
      <c r="BY538" s="109"/>
      <c r="BZ538" s="109"/>
      <c r="CA538" s="109"/>
      <c r="CB538" s="109"/>
      <c r="CC538" s="109"/>
      <c r="CD538" s="109"/>
    </row>
    <row r="539" spans="1:82" ht="10.5">
      <c r="A539" s="109"/>
      <c r="B539" s="110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22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70"/>
      <c r="BI539" s="109"/>
      <c r="BJ539" s="109"/>
      <c r="BK539" s="109"/>
      <c r="BL539" s="109"/>
      <c r="BM539" s="109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  <c r="BX539" s="109"/>
      <c r="BY539" s="109"/>
      <c r="BZ539" s="109"/>
      <c r="CA539" s="109"/>
      <c r="CB539" s="109"/>
      <c r="CC539" s="109"/>
      <c r="CD539" s="109"/>
    </row>
    <row r="540" spans="1:82" ht="10.5">
      <c r="A540" s="109"/>
      <c r="B540" s="110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22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70"/>
      <c r="BI540" s="109"/>
      <c r="BJ540" s="109"/>
      <c r="BK540" s="109"/>
      <c r="BL540" s="109"/>
      <c r="BM540" s="109"/>
      <c r="BN540" s="109"/>
      <c r="BO540" s="109"/>
      <c r="BP540" s="109"/>
      <c r="BQ540" s="109"/>
      <c r="BR540" s="109"/>
      <c r="BS540" s="109"/>
      <c r="BT540" s="109"/>
      <c r="BU540" s="109"/>
      <c r="BV540" s="109"/>
      <c r="BW540" s="109"/>
      <c r="BX540" s="109"/>
      <c r="BY540" s="109"/>
      <c r="BZ540" s="109"/>
      <c r="CA540" s="109"/>
      <c r="CB540" s="109"/>
      <c r="CC540" s="109"/>
      <c r="CD540" s="109"/>
    </row>
    <row r="541" spans="1:82" ht="10.5">
      <c r="A541" s="109"/>
      <c r="B541" s="110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22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70"/>
      <c r="BI541" s="109"/>
      <c r="BJ541" s="109"/>
      <c r="BK541" s="109"/>
      <c r="BL541" s="109"/>
      <c r="BM541" s="109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  <c r="BX541" s="109"/>
      <c r="BY541" s="109"/>
      <c r="BZ541" s="109"/>
      <c r="CA541" s="109"/>
      <c r="CB541" s="109"/>
      <c r="CC541" s="109"/>
      <c r="CD541" s="109"/>
    </row>
    <row r="542" spans="1:82" ht="10.5">
      <c r="A542" s="109"/>
      <c r="B542" s="110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22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70"/>
      <c r="BI542" s="109"/>
      <c r="BJ542" s="109"/>
      <c r="BK542" s="109"/>
      <c r="BL542" s="109"/>
      <c r="BM542" s="109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  <c r="BX542" s="109"/>
      <c r="BY542" s="109"/>
      <c r="BZ542" s="109"/>
      <c r="CA542" s="109"/>
      <c r="CB542" s="109"/>
      <c r="CC542" s="109"/>
      <c r="CD542" s="109"/>
    </row>
    <row r="543" spans="1:82" ht="10.5">
      <c r="A543" s="109"/>
      <c r="B543" s="110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22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70"/>
      <c r="BI543" s="109"/>
      <c r="BJ543" s="109"/>
      <c r="BK543" s="109"/>
      <c r="BL543" s="109"/>
      <c r="BM543" s="109"/>
      <c r="BN543" s="109"/>
      <c r="BO543" s="109"/>
      <c r="BP543" s="109"/>
      <c r="BQ543" s="109"/>
      <c r="BR543" s="109"/>
      <c r="BS543" s="109"/>
      <c r="BT543" s="109"/>
      <c r="BU543" s="109"/>
      <c r="BV543" s="109"/>
      <c r="BW543" s="109"/>
      <c r="BX543" s="109"/>
      <c r="BY543" s="109"/>
      <c r="BZ543" s="109"/>
      <c r="CA543" s="109"/>
      <c r="CB543" s="109"/>
      <c r="CC543" s="109"/>
      <c r="CD543" s="109"/>
    </row>
    <row r="544" spans="1:82" ht="10.5">
      <c r="A544" s="109"/>
      <c r="B544" s="110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22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70"/>
      <c r="BI544" s="109"/>
      <c r="BJ544" s="109"/>
      <c r="BK544" s="109"/>
      <c r="BL544" s="109"/>
      <c r="BM544" s="109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09"/>
      <c r="CA544" s="109"/>
      <c r="CB544" s="109"/>
      <c r="CC544" s="109"/>
      <c r="CD544" s="109"/>
    </row>
    <row r="545" spans="1:82" ht="10.5">
      <c r="A545" s="109"/>
      <c r="B545" s="110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22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70"/>
      <c r="BI545" s="109"/>
      <c r="BJ545" s="109"/>
      <c r="BK545" s="109"/>
      <c r="BL545" s="109"/>
      <c r="BM545" s="109"/>
      <c r="BN545" s="109"/>
      <c r="BO545" s="109"/>
      <c r="BP545" s="109"/>
      <c r="BQ545" s="109"/>
      <c r="BR545" s="109"/>
      <c r="BS545" s="109"/>
      <c r="BT545" s="109"/>
      <c r="BU545" s="109"/>
      <c r="BV545" s="109"/>
      <c r="BW545" s="109"/>
      <c r="BX545" s="109"/>
      <c r="BY545" s="109"/>
      <c r="BZ545" s="109"/>
      <c r="CA545" s="109"/>
      <c r="CB545" s="109"/>
      <c r="CC545" s="109"/>
      <c r="CD545" s="109"/>
    </row>
    <row r="546" spans="1:82" ht="10.5">
      <c r="A546" s="109"/>
      <c r="B546" s="110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22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70"/>
      <c r="BI546" s="109"/>
      <c r="BJ546" s="109"/>
      <c r="BK546" s="109"/>
      <c r="BL546" s="109"/>
      <c r="BM546" s="109"/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  <c r="BX546" s="109"/>
      <c r="BY546" s="109"/>
      <c r="BZ546" s="109"/>
      <c r="CA546" s="109"/>
      <c r="CB546" s="109"/>
      <c r="CC546" s="109"/>
      <c r="CD546" s="109"/>
    </row>
    <row r="547" spans="1:82" ht="10.5">
      <c r="A547" s="109"/>
      <c r="B547" s="110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22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70"/>
      <c r="BI547" s="109"/>
      <c r="BJ547" s="109"/>
      <c r="BK547" s="109"/>
      <c r="BL547" s="109"/>
      <c r="BM547" s="109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  <c r="BX547" s="109"/>
      <c r="BY547" s="109"/>
      <c r="BZ547" s="109"/>
      <c r="CA547" s="109"/>
      <c r="CB547" s="109"/>
      <c r="CC547" s="109"/>
      <c r="CD547" s="109"/>
    </row>
    <row r="548" spans="1:82" ht="10.5">
      <c r="A548" s="109"/>
      <c r="B548" s="110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22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70"/>
      <c r="BI548" s="109"/>
      <c r="BJ548" s="109"/>
      <c r="BK548" s="109"/>
      <c r="BL548" s="109"/>
      <c r="BM548" s="109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  <c r="BX548" s="109"/>
      <c r="BY548" s="109"/>
      <c r="BZ548" s="109"/>
      <c r="CA548" s="109"/>
      <c r="CB548" s="109"/>
      <c r="CC548" s="109"/>
      <c r="CD548" s="109"/>
    </row>
    <row r="549" spans="1:82" ht="10.5">
      <c r="A549" s="109"/>
      <c r="B549" s="110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22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70"/>
      <c r="BI549" s="109"/>
      <c r="BJ549" s="109"/>
      <c r="BK549" s="109"/>
      <c r="BL549" s="109"/>
      <c r="BM549" s="109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  <c r="BX549" s="109"/>
      <c r="BY549" s="109"/>
      <c r="BZ549" s="109"/>
      <c r="CA549" s="109"/>
      <c r="CB549" s="109"/>
      <c r="CC549" s="109"/>
      <c r="CD549" s="109"/>
    </row>
    <row r="550" spans="1:82" ht="10.5">
      <c r="A550" s="109"/>
      <c r="B550" s="110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22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70"/>
      <c r="BI550" s="109"/>
      <c r="BJ550" s="109"/>
      <c r="BK550" s="109"/>
      <c r="BL550" s="109"/>
      <c r="BM550" s="109"/>
      <c r="BN550" s="109"/>
      <c r="BO550" s="109"/>
      <c r="BP550" s="109"/>
      <c r="BQ550" s="109"/>
      <c r="BR550" s="109"/>
      <c r="BS550" s="109"/>
      <c r="BT550" s="109"/>
      <c r="BU550" s="109"/>
      <c r="BV550" s="109"/>
      <c r="BW550" s="109"/>
      <c r="BX550" s="109"/>
      <c r="BY550" s="109"/>
      <c r="BZ550" s="109"/>
      <c r="CA550" s="109"/>
      <c r="CB550" s="109"/>
      <c r="CC550" s="109"/>
      <c r="CD550" s="109"/>
    </row>
    <row r="551" spans="1:82" ht="10.5">
      <c r="A551" s="109"/>
      <c r="B551" s="110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22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70"/>
      <c r="BI551" s="109"/>
      <c r="BJ551" s="109"/>
      <c r="BK551" s="109"/>
      <c r="BL551" s="109"/>
      <c r="BM551" s="109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  <c r="BX551" s="109"/>
      <c r="BY551" s="109"/>
      <c r="BZ551" s="109"/>
      <c r="CA551" s="109"/>
      <c r="CB551" s="109"/>
      <c r="CC551" s="109"/>
      <c r="CD551" s="109"/>
    </row>
    <row r="552" spans="1:82" ht="10.5">
      <c r="A552" s="109"/>
      <c r="B552" s="110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22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70"/>
      <c r="BI552" s="109"/>
      <c r="BJ552" s="109"/>
      <c r="BK552" s="109"/>
      <c r="BL552" s="109"/>
      <c r="BM552" s="109"/>
      <c r="BN552" s="109"/>
      <c r="BO552" s="109"/>
      <c r="BP552" s="109"/>
      <c r="BQ552" s="109"/>
      <c r="BR552" s="109"/>
      <c r="BS552" s="109"/>
      <c r="BT552" s="109"/>
      <c r="BU552" s="109"/>
      <c r="BV552" s="109"/>
      <c r="BW552" s="109"/>
      <c r="BX552" s="109"/>
      <c r="BY552" s="109"/>
      <c r="BZ552" s="109"/>
      <c r="CA552" s="109"/>
      <c r="CB552" s="109"/>
      <c r="CC552" s="109"/>
      <c r="CD552" s="109"/>
    </row>
    <row r="553" spans="1:82" ht="10.5">
      <c r="A553" s="109"/>
      <c r="B553" s="110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22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70"/>
      <c r="BI553" s="109"/>
      <c r="BJ553" s="109"/>
      <c r="BK553" s="109"/>
      <c r="BL553" s="109"/>
      <c r="BM553" s="109"/>
      <c r="BN553" s="109"/>
      <c r="BO553" s="109"/>
      <c r="BP553" s="109"/>
      <c r="BQ553" s="109"/>
      <c r="BR553" s="109"/>
      <c r="BS553" s="109"/>
      <c r="BT553" s="109"/>
      <c r="BU553" s="109"/>
      <c r="BV553" s="109"/>
      <c r="BW553" s="109"/>
      <c r="BX553" s="109"/>
      <c r="BY553" s="109"/>
      <c r="BZ553" s="109"/>
      <c r="CA553" s="109"/>
      <c r="CB553" s="109"/>
      <c r="CC553" s="109"/>
      <c r="CD553" s="109"/>
    </row>
    <row r="554" spans="1:82" ht="10.5">
      <c r="A554" s="109"/>
      <c r="B554" s="110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22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70"/>
      <c r="BI554" s="109"/>
      <c r="BJ554" s="109"/>
      <c r="BK554" s="109"/>
      <c r="BL554" s="109"/>
      <c r="BM554" s="109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09"/>
      <c r="CA554" s="109"/>
      <c r="CB554" s="109"/>
      <c r="CC554" s="109"/>
      <c r="CD554" s="109"/>
    </row>
    <row r="555" spans="1:82" ht="10.5">
      <c r="A555" s="109"/>
      <c r="B555" s="110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22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70"/>
      <c r="BI555" s="109"/>
      <c r="BJ555" s="109"/>
      <c r="BK555" s="109"/>
      <c r="BL555" s="109"/>
      <c r="BM555" s="109"/>
      <c r="BN555" s="109"/>
      <c r="BO555" s="109"/>
      <c r="BP555" s="109"/>
      <c r="BQ555" s="109"/>
      <c r="BR555" s="109"/>
      <c r="BS555" s="109"/>
      <c r="BT555" s="109"/>
      <c r="BU555" s="109"/>
      <c r="BV555" s="109"/>
      <c r="BW555" s="109"/>
      <c r="BX555" s="109"/>
      <c r="BY555" s="109"/>
      <c r="BZ555" s="109"/>
      <c r="CA555" s="109"/>
      <c r="CB555" s="109"/>
      <c r="CC555" s="109"/>
      <c r="CD555" s="109"/>
    </row>
    <row r="556" spans="1:82" ht="10.5">
      <c r="A556" s="109"/>
      <c r="B556" s="110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22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70"/>
      <c r="BI556" s="109"/>
      <c r="BJ556" s="109"/>
      <c r="BK556" s="109"/>
      <c r="BL556" s="109"/>
      <c r="BM556" s="109"/>
      <c r="BN556" s="109"/>
      <c r="BO556" s="109"/>
      <c r="BP556" s="109"/>
      <c r="BQ556" s="109"/>
      <c r="BR556" s="109"/>
      <c r="BS556" s="109"/>
      <c r="BT556" s="109"/>
      <c r="BU556" s="109"/>
      <c r="BV556" s="109"/>
      <c r="BW556" s="109"/>
      <c r="BX556" s="109"/>
      <c r="BY556" s="109"/>
      <c r="BZ556" s="109"/>
      <c r="CA556" s="109"/>
      <c r="CB556" s="109"/>
      <c r="CC556" s="109"/>
      <c r="CD556" s="109"/>
    </row>
    <row r="557" spans="1:82" ht="10.5">
      <c r="A557" s="109"/>
      <c r="B557" s="110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22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70"/>
      <c r="BI557" s="109"/>
      <c r="BJ557" s="109"/>
      <c r="BK557" s="109"/>
      <c r="BL557" s="109"/>
      <c r="BM557" s="109"/>
      <c r="BN557" s="109"/>
      <c r="BO557" s="109"/>
      <c r="BP557" s="109"/>
      <c r="BQ557" s="109"/>
      <c r="BR557" s="109"/>
      <c r="BS557" s="109"/>
      <c r="BT557" s="109"/>
      <c r="BU557" s="109"/>
      <c r="BV557" s="109"/>
      <c r="BW557" s="109"/>
      <c r="BX557" s="109"/>
      <c r="BY557" s="109"/>
      <c r="BZ557" s="109"/>
      <c r="CA557" s="109"/>
      <c r="CB557" s="109"/>
      <c r="CC557" s="109"/>
      <c r="CD557" s="109"/>
    </row>
    <row r="558" spans="1:82" ht="10.5">
      <c r="A558" s="109"/>
      <c r="B558" s="110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22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70"/>
      <c r="BI558" s="109"/>
      <c r="BJ558" s="109"/>
      <c r="BK558" s="109"/>
      <c r="BL558" s="109"/>
      <c r="BM558" s="109"/>
      <c r="BN558" s="109"/>
      <c r="BO558" s="109"/>
      <c r="BP558" s="109"/>
      <c r="BQ558" s="109"/>
      <c r="BR558" s="109"/>
      <c r="BS558" s="109"/>
      <c r="BT558" s="109"/>
      <c r="BU558" s="109"/>
      <c r="BV558" s="109"/>
      <c r="BW558" s="109"/>
      <c r="BX558" s="109"/>
      <c r="BY558" s="109"/>
      <c r="BZ558" s="109"/>
      <c r="CA558" s="109"/>
      <c r="CB558" s="109"/>
      <c r="CC558" s="109"/>
      <c r="CD558" s="109"/>
    </row>
    <row r="559" spans="1:82" ht="10.5">
      <c r="A559" s="109"/>
      <c r="B559" s="110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22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70"/>
      <c r="BI559" s="109"/>
      <c r="BJ559" s="109"/>
      <c r="BK559" s="109"/>
      <c r="BL559" s="109"/>
      <c r="BM559" s="109"/>
      <c r="BN559" s="109"/>
      <c r="BO559" s="109"/>
      <c r="BP559" s="109"/>
      <c r="BQ559" s="109"/>
      <c r="BR559" s="109"/>
      <c r="BS559" s="109"/>
      <c r="BT559" s="109"/>
      <c r="BU559" s="109"/>
      <c r="BV559" s="109"/>
      <c r="BW559" s="109"/>
      <c r="BX559" s="109"/>
      <c r="BY559" s="109"/>
      <c r="BZ559" s="109"/>
      <c r="CA559" s="109"/>
      <c r="CB559" s="109"/>
      <c r="CC559" s="109"/>
      <c r="CD559" s="109"/>
    </row>
    <row r="560" spans="1:82" ht="10.5">
      <c r="A560" s="109"/>
      <c r="B560" s="110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22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70"/>
      <c r="BI560" s="109"/>
      <c r="BJ560" s="109"/>
      <c r="BK560" s="109"/>
      <c r="BL560" s="109"/>
      <c r="BM560" s="109"/>
      <c r="BN560" s="109"/>
      <c r="BO560" s="109"/>
      <c r="BP560" s="109"/>
      <c r="BQ560" s="109"/>
      <c r="BR560" s="109"/>
      <c r="BS560" s="109"/>
      <c r="BT560" s="109"/>
      <c r="BU560" s="109"/>
      <c r="BV560" s="109"/>
      <c r="BW560" s="109"/>
      <c r="BX560" s="109"/>
      <c r="BY560" s="109"/>
      <c r="BZ560" s="109"/>
      <c r="CA560" s="109"/>
      <c r="CB560" s="109"/>
      <c r="CC560" s="109"/>
      <c r="CD560" s="109"/>
    </row>
    <row r="561" spans="1:82" ht="10.5">
      <c r="A561" s="109"/>
      <c r="B561" s="110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22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70"/>
      <c r="BI561" s="109"/>
      <c r="BJ561" s="109"/>
      <c r="BK561" s="109"/>
      <c r="BL561" s="109"/>
      <c r="BM561" s="109"/>
      <c r="BN561" s="109"/>
      <c r="BO561" s="109"/>
      <c r="BP561" s="109"/>
      <c r="BQ561" s="109"/>
      <c r="BR561" s="109"/>
      <c r="BS561" s="109"/>
      <c r="BT561" s="109"/>
      <c r="BU561" s="109"/>
      <c r="BV561" s="109"/>
      <c r="BW561" s="109"/>
      <c r="BX561" s="109"/>
      <c r="BY561" s="109"/>
      <c r="BZ561" s="109"/>
      <c r="CA561" s="109"/>
      <c r="CB561" s="109"/>
      <c r="CC561" s="109"/>
      <c r="CD561" s="109"/>
    </row>
    <row r="562" spans="1:82" ht="10.5">
      <c r="A562" s="109"/>
      <c r="B562" s="110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22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70"/>
      <c r="BI562" s="109"/>
      <c r="BJ562" s="109"/>
      <c r="BK562" s="109"/>
      <c r="BL562" s="109"/>
      <c r="BM562" s="109"/>
      <c r="BN562" s="109"/>
      <c r="BO562" s="109"/>
      <c r="BP562" s="109"/>
      <c r="BQ562" s="109"/>
      <c r="BR562" s="109"/>
      <c r="BS562" s="109"/>
      <c r="BT562" s="109"/>
      <c r="BU562" s="109"/>
      <c r="BV562" s="109"/>
      <c r="BW562" s="109"/>
      <c r="BX562" s="109"/>
      <c r="BY562" s="109"/>
      <c r="BZ562" s="109"/>
      <c r="CA562" s="109"/>
      <c r="CB562" s="109"/>
      <c r="CC562" s="109"/>
      <c r="CD562" s="109"/>
    </row>
    <row r="563" spans="1:82" ht="10.5">
      <c r="A563" s="109"/>
      <c r="B563" s="110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22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70"/>
      <c r="BI563" s="109"/>
      <c r="BJ563" s="109"/>
      <c r="BK563" s="109"/>
      <c r="BL563" s="109"/>
      <c r="BM563" s="109"/>
      <c r="BN563" s="109"/>
      <c r="BO563" s="109"/>
      <c r="BP563" s="109"/>
      <c r="BQ563" s="109"/>
      <c r="BR563" s="109"/>
      <c r="BS563" s="109"/>
      <c r="BT563" s="109"/>
      <c r="BU563" s="109"/>
      <c r="BV563" s="109"/>
      <c r="BW563" s="109"/>
      <c r="BX563" s="109"/>
      <c r="BY563" s="109"/>
      <c r="BZ563" s="109"/>
      <c r="CA563" s="109"/>
      <c r="CB563" s="109"/>
      <c r="CC563" s="109"/>
      <c r="CD563" s="109"/>
    </row>
    <row r="564" spans="1:82" ht="10.5">
      <c r="A564" s="109"/>
      <c r="B564" s="110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22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70"/>
      <c r="BI564" s="109"/>
      <c r="BJ564" s="109"/>
      <c r="BK564" s="109"/>
      <c r="BL564" s="109"/>
      <c r="BM564" s="109"/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  <c r="BX564" s="109"/>
      <c r="BY564" s="109"/>
      <c r="BZ564" s="109"/>
      <c r="CA564" s="109"/>
      <c r="CB564" s="109"/>
      <c r="CC564" s="109"/>
      <c r="CD564" s="109"/>
    </row>
    <row r="565" spans="1:82" ht="10.5">
      <c r="A565" s="109"/>
      <c r="B565" s="110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22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70"/>
      <c r="BI565" s="109"/>
      <c r="BJ565" s="109"/>
      <c r="BK565" s="109"/>
      <c r="BL565" s="109"/>
      <c r="BM565" s="109"/>
      <c r="BN565" s="109"/>
      <c r="BO565" s="109"/>
      <c r="BP565" s="109"/>
      <c r="BQ565" s="109"/>
      <c r="BR565" s="109"/>
      <c r="BS565" s="109"/>
      <c r="BT565" s="109"/>
      <c r="BU565" s="109"/>
      <c r="BV565" s="109"/>
      <c r="BW565" s="109"/>
      <c r="BX565" s="109"/>
      <c r="BY565" s="109"/>
      <c r="BZ565" s="109"/>
      <c r="CA565" s="109"/>
      <c r="CB565" s="109"/>
      <c r="CC565" s="109"/>
      <c r="CD565" s="109"/>
    </row>
    <row r="566" spans="1:82" ht="10.5">
      <c r="A566" s="109"/>
      <c r="B566" s="110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22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70"/>
      <c r="BI566" s="109"/>
      <c r="BJ566" s="109"/>
      <c r="BK566" s="109"/>
      <c r="BL566" s="109"/>
      <c r="BM566" s="109"/>
      <c r="BN566" s="109"/>
      <c r="BO566" s="109"/>
      <c r="BP566" s="109"/>
      <c r="BQ566" s="109"/>
      <c r="BR566" s="109"/>
      <c r="BS566" s="109"/>
      <c r="BT566" s="109"/>
      <c r="BU566" s="109"/>
      <c r="BV566" s="109"/>
      <c r="BW566" s="109"/>
      <c r="BX566" s="109"/>
      <c r="BY566" s="109"/>
      <c r="BZ566" s="109"/>
      <c r="CA566" s="109"/>
      <c r="CB566" s="109"/>
      <c r="CC566" s="109"/>
      <c r="CD566" s="109"/>
    </row>
    <row r="567" spans="1:82" ht="10.5">
      <c r="A567" s="109"/>
      <c r="B567" s="110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22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70"/>
      <c r="BI567" s="109"/>
      <c r="BJ567" s="109"/>
      <c r="BK567" s="109"/>
      <c r="BL567" s="109"/>
      <c r="BM567" s="109"/>
      <c r="BN567" s="109"/>
      <c r="BO567" s="109"/>
      <c r="BP567" s="109"/>
      <c r="BQ567" s="109"/>
      <c r="BR567" s="109"/>
      <c r="BS567" s="109"/>
      <c r="BT567" s="109"/>
      <c r="BU567" s="109"/>
      <c r="BV567" s="109"/>
      <c r="BW567" s="109"/>
      <c r="BX567" s="109"/>
      <c r="BY567" s="109"/>
      <c r="BZ567" s="109"/>
      <c r="CA567" s="109"/>
      <c r="CB567" s="109"/>
      <c r="CC567" s="109"/>
      <c r="CD567" s="109"/>
    </row>
    <row r="568" spans="1:82" ht="10.5">
      <c r="A568" s="109"/>
      <c r="B568" s="110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22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70"/>
      <c r="BI568" s="109"/>
      <c r="BJ568" s="109"/>
      <c r="BK568" s="109"/>
      <c r="BL568" s="109"/>
      <c r="BM568" s="109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  <c r="BX568" s="109"/>
      <c r="BY568" s="109"/>
      <c r="BZ568" s="109"/>
      <c r="CA568" s="109"/>
      <c r="CB568" s="109"/>
      <c r="CC568" s="109"/>
      <c r="CD568" s="109"/>
    </row>
    <row r="569" spans="1:82" ht="10.5">
      <c r="A569" s="109"/>
      <c r="B569" s="110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22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70"/>
      <c r="BI569" s="109"/>
      <c r="BJ569" s="109"/>
      <c r="BK569" s="109"/>
      <c r="BL569" s="109"/>
      <c r="BM569" s="109"/>
      <c r="BN569" s="109"/>
      <c r="BO569" s="109"/>
      <c r="BP569" s="109"/>
      <c r="BQ569" s="109"/>
      <c r="BR569" s="109"/>
      <c r="BS569" s="109"/>
      <c r="BT569" s="109"/>
      <c r="BU569" s="109"/>
      <c r="BV569" s="109"/>
      <c r="BW569" s="109"/>
      <c r="BX569" s="109"/>
      <c r="BY569" s="109"/>
      <c r="BZ569" s="109"/>
      <c r="CA569" s="109"/>
      <c r="CB569" s="109"/>
      <c r="CC569" s="109"/>
      <c r="CD569" s="109"/>
    </row>
    <row r="570" spans="1:82" ht="10.5">
      <c r="A570" s="109"/>
      <c r="B570" s="110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22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70"/>
      <c r="BI570" s="109"/>
      <c r="BJ570" s="109"/>
      <c r="BK570" s="109"/>
      <c r="BL570" s="109"/>
      <c r="BM570" s="109"/>
      <c r="BN570" s="109"/>
      <c r="BO570" s="109"/>
      <c r="BP570" s="109"/>
      <c r="BQ570" s="109"/>
      <c r="BR570" s="109"/>
      <c r="BS570" s="109"/>
      <c r="BT570" s="109"/>
      <c r="BU570" s="109"/>
      <c r="BV570" s="109"/>
      <c r="BW570" s="109"/>
      <c r="BX570" s="109"/>
      <c r="BY570" s="109"/>
      <c r="BZ570" s="109"/>
      <c r="CA570" s="109"/>
      <c r="CB570" s="109"/>
      <c r="CC570" s="109"/>
      <c r="CD570" s="109"/>
    </row>
    <row r="571" spans="1:82" ht="10.5">
      <c r="A571" s="109"/>
      <c r="B571" s="110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22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70"/>
      <c r="BI571" s="109"/>
      <c r="BJ571" s="109"/>
      <c r="BK571" s="109"/>
      <c r="BL571" s="109"/>
      <c r="BM571" s="109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  <c r="BX571" s="109"/>
      <c r="BY571" s="109"/>
      <c r="BZ571" s="109"/>
      <c r="CA571" s="109"/>
      <c r="CB571" s="109"/>
      <c r="CC571" s="109"/>
      <c r="CD571" s="109"/>
    </row>
    <row r="572" spans="1:82" ht="10.5">
      <c r="A572" s="109"/>
      <c r="B572" s="110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22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70"/>
      <c r="BI572" s="109"/>
      <c r="BJ572" s="109"/>
      <c r="BK572" s="109"/>
      <c r="BL572" s="109"/>
      <c r="BM572" s="109"/>
      <c r="BN572" s="109"/>
      <c r="BO572" s="109"/>
      <c r="BP572" s="109"/>
      <c r="BQ572" s="109"/>
      <c r="BR572" s="109"/>
      <c r="BS572" s="109"/>
      <c r="BT572" s="109"/>
      <c r="BU572" s="109"/>
      <c r="BV572" s="109"/>
      <c r="BW572" s="109"/>
      <c r="BX572" s="109"/>
      <c r="BY572" s="109"/>
      <c r="BZ572" s="109"/>
      <c r="CA572" s="109"/>
      <c r="CB572" s="109"/>
      <c r="CC572" s="109"/>
      <c r="CD572" s="109"/>
    </row>
    <row r="573" spans="1:82" ht="10.5">
      <c r="A573" s="109"/>
      <c r="B573" s="110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22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70"/>
      <c r="BI573" s="109"/>
      <c r="BJ573" s="109"/>
      <c r="BK573" s="109"/>
      <c r="BL573" s="109"/>
      <c r="BM573" s="109"/>
      <c r="BN573" s="109"/>
      <c r="BO573" s="109"/>
      <c r="BP573" s="109"/>
      <c r="BQ573" s="109"/>
      <c r="BR573" s="109"/>
      <c r="BS573" s="109"/>
      <c r="BT573" s="109"/>
      <c r="BU573" s="109"/>
      <c r="BV573" s="109"/>
      <c r="BW573" s="109"/>
      <c r="BX573" s="109"/>
      <c r="BY573" s="109"/>
      <c r="BZ573" s="109"/>
      <c r="CA573" s="109"/>
      <c r="CB573" s="109"/>
      <c r="CC573" s="109"/>
      <c r="CD573" s="109"/>
    </row>
    <row r="574" spans="1:82" ht="10.5">
      <c r="A574" s="109"/>
      <c r="B574" s="110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22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70"/>
      <c r="BI574" s="109"/>
      <c r="BJ574" s="109"/>
      <c r="BK574" s="109"/>
      <c r="BL574" s="109"/>
      <c r="BM574" s="109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09"/>
      <c r="CA574" s="109"/>
      <c r="CB574" s="109"/>
      <c r="CC574" s="109"/>
      <c r="CD574" s="109"/>
    </row>
    <row r="575" spans="1:82" ht="10.5">
      <c r="A575" s="109"/>
      <c r="B575" s="110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22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70"/>
      <c r="BI575" s="109"/>
      <c r="BJ575" s="109"/>
      <c r="BK575" s="109"/>
      <c r="BL575" s="109"/>
      <c r="BM575" s="109"/>
      <c r="BN575" s="109"/>
      <c r="BO575" s="109"/>
      <c r="BP575" s="109"/>
      <c r="BQ575" s="109"/>
      <c r="BR575" s="109"/>
      <c r="BS575" s="109"/>
      <c r="BT575" s="109"/>
      <c r="BU575" s="109"/>
      <c r="BV575" s="109"/>
      <c r="BW575" s="109"/>
      <c r="BX575" s="109"/>
      <c r="BY575" s="109"/>
      <c r="BZ575" s="109"/>
      <c r="CA575" s="109"/>
      <c r="CB575" s="109"/>
      <c r="CC575" s="109"/>
      <c r="CD575" s="109"/>
    </row>
    <row r="576" spans="1:82" ht="10.5">
      <c r="A576" s="109"/>
      <c r="B576" s="110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22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70"/>
      <c r="BI576" s="109"/>
      <c r="BJ576" s="109"/>
      <c r="BK576" s="109"/>
      <c r="BL576" s="109"/>
      <c r="BM576" s="109"/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  <c r="BX576" s="109"/>
      <c r="BY576" s="109"/>
      <c r="BZ576" s="109"/>
      <c r="CA576" s="109"/>
      <c r="CB576" s="109"/>
      <c r="CC576" s="109"/>
      <c r="CD576" s="109"/>
    </row>
    <row r="577" spans="1:82" ht="10.5">
      <c r="A577" s="109"/>
      <c r="B577" s="110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22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70"/>
      <c r="BI577" s="109"/>
      <c r="BJ577" s="109"/>
      <c r="BK577" s="109"/>
      <c r="BL577" s="109"/>
      <c r="BM577" s="109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  <c r="BX577" s="109"/>
      <c r="BY577" s="109"/>
      <c r="BZ577" s="109"/>
      <c r="CA577" s="109"/>
      <c r="CB577" s="109"/>
      <c r="CC577" s="109"/>
      <c r="CD577" s="109"/>
    </row>
    <row r="578" spans="1:82" ht="10.5">
      <c r="A578" s="109"/>
      <c r="B578" s="110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22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70"/>
      <c r="BI578" s="109"/>
      <c r="BJ578" s="109"/>
      <c r="BK578" s="109"/>
      <c r="BL578" s="109"/>
      <c r="BM578" s="109"/>
      <c r="BN578" s="109"/>
      <c r="BO578" s="109"/>
      <c r="BP578" s="109"/>
      <c r="BQ578" s="109"/>
      <c r="BR578" s="109"/>
      <c r="BS578" s="109"/>
      <c r="BT578" s="109"/>
      <c r="BU578" s="109"/>
      <c r="BV578" s="109"/>
      <c r="BW578" s="109"/>
      <c r="BX578" s="109"/>
      <c r="BY578" s="109"/>
      <c r="BZ578" s="109"/>
      <c r="CA578" s="109"/>
      <c r="CB578" s="109"/>
      <c r="CC578" s="109"/>
      <c r="CD578" s="109"/>
    </row>
    <row r="579" spans="1:82" ht="10.5">
      <c r="A579" s="109"/>
      <c r="B579" s="110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22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70"/>
      <c r="BI579" s="109"/>
      <c r="BJ579" s="109"/>
      <c r="BK579" s="109"/>
      <c r="BL579" s="109"/>
      <c r="BM579" s="109"/>
      <c r="BN579" s="109"/>
      <c r="BO579" s="109"/>
      <c r="BP579" s="109"/>
      <c r="BQ579" s="109"/>
      <c r="BR579" s="109"/>
      <c r="BS579" s="109"/>
      <c r="BT579" s="109"/>
      <c r="BU579" s="109"/>
      <c r="BV579" s="109"/>
      <c r="BW579" s="109"/>
      <c r="BX579" s="109"/>
      <c r="BY579" s="109"/>
      <c r="BZ579" s="109"/>
      <c r="CA579" s="109"/>
      <c r="CB579" s="109"/>
      <c r="CC579" s="109"/>
      <c r="CD579" s="109"/>
    </row>
    <row r="580" spans="1:82" ht="10.5">
      <c r="A580" s="109"/>
      <c r="B580" s="110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22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70"/>
      <c r="BI580" s="109"/>
      <c r="BJ580" s="109"/>
      <c r="BK580" s="109"/>
      <c r="BL580" s="109"/>
      <c r="BM580" s="109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  <c r="BX580" s="109"/>
      <c r="BY580" s="109"/>
      <c r="BZ580" s="109"/>
      <c r="CA580" s="109"/>
      <c r="CB580" s="109"/>
      <c r="CC580" s="109"/>
      <c r="CD580" s="109"/>
    </row>
    <row r="581" spans="1:82" ht="10.5">
      <c r="A581" s="109"/>
      <c r="B581" s="110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22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70"/>
      <c r="BI581" s="109"/>
      <c r="BJ581" s="109"/>
      <c r="BK581" s="109"/>
      <c r="BL581" s="109"/>
      <c r="BM581" s="109"/>
      <c r="BN581" s="109"/>
      <c r="BO581" s="109"/>
      <c r="BP581" s="109"/>
      <c r="BQ581" s="109"/>
      <c r="BR581" s="109"/>
      <c r="BS581" s="109"/>
      <c r="BT581" s="109"/>
      <c r="BU581" s="109"/>
      <c r="BV581" s="109"/>
      <c r="BW581" s="109"/>
      <c r="BX581" s="109"/>
      <c r="BY581" s="109"/>
      <c r="BZ581" s="109"/>
      <c r="CA581" s="109"/>
      <c r="CB581" s="109"/>
      <c r="CC581" s="109"/>
      <c r="CD581" s="109"/>
    </row>
    <row r="582" spans="1:82" ht="10.5">
      <c r="A582" s="109"/>
      <c r="B582" s="110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22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70"/>
      <c r="BI582" s="109"/>
      <c r="BJ582" s="109"/>
      <c r="BK582" s="109"/>
      <c r="BL582" s="109"/>
      <c r="BM582" s="109"/>
      <c r="BN582" s="109"/>
      <c r="BO582" s="109"/>
      <c r="BP582" s="109"/>
      <c r="BQ582" s="109"/>
      <c r="BR582" s="109"/>
      <c r="BS582" s="109"/>
      <c r="BT582" s="109"/>
      <c r="BU582" s="109"/>
      <c r="BV582" s="109"/>
      <c r="BW582" s="109"/>
      <c r="BX582" s="109"/>
      <c r="BY582" s="109"/>
      <c r="BZ582" s="109"/>
      <c r="CA582" s="109"/>
      <c r="CB582" s="109"/>
      <c r="CC582" s="109"/>
      <c r="CD582" s="109"/>
    </row>
    <row r="583" spans="1:82" ht="10.5">
      <c r="A583" s="109"/>
      <c r="B583" s="110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22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70"/>
      <c r="BI583" s="109"/>
      <c r="BJ583" s="109"/>
      <c r="BK583" s="109"/>
      <c r="BL583" s="109"/>
      <c r="BM583" s="109"/>
      <c r="BN583" s="109"/>
      <c r="BO583" s="109"/>
      <c r="BP583" s="109"/>
      <c r="BQ583" s="109"/>
      <c r="BR583" s="109"/>
      <c r="BS583" s="109"/>
      <c r="BT583" s="109"/>
      <c r="BU583" s="109"/>
      <c r="BV583" s="109"/>
      <c r="BW583" s="109"/>
      <c r="BX583" s="109"/>
      <c r="BY583" s="109"/>
      <c r="BZ583" s="109"/>
      <c r="CA583" s="109"/>
      <c r="CB583" s="109"/>
      <c r="CC583" s="109"/>
      <c r="CD583" s="109"/>
    </row>
    <row r="584" spans="1:82" ht="10.5">
      <c r="A584" s="109"/>
      <c r="B584" s="110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22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70"/>
      <c r="BI584" s="109"/>
      <c r="BJ584" s="109"/>
      <c r="BK584" s="109"/>
      <c r="BL584" s="109"/>
      <c r="BM584" s="109"/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  <c r="BX584" s="109"/>
      <c r="BY584" s="109"/>
      <c r="BZ584" s="109"/>
      <c r="CA584" s="109"/>
      <c r="CB584" s="109"/>
      <c r="CC584" s="109"/>
      <c r="CD584" s="109"/>
    </row>
    <row r="585" spans="1:82" ht="10.5">
      <c r="A585" s="109"/>
      <c r="B585" s="110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22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70"/>
      <c r="BI585" s="109"/>
      <c r="BJ585" s="109"/>
      <c r="BK585" s="109"/>
      <c r="BL585" s="109"/>
      <c r="BM585" s="109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  <c r="BX585" s="109"/>
      <c r="BY585" s="109"/>
      <c r="BZ585" s="109"/>
      <c r="CA585" s="109"/>
      <c r="CB585" s="109"/>
      <c r="CC585" s="109"/>
      <c r="CD585" s="109"/>
    </row>
    <row r="586" spans="1:82" ht="10.5">
      <c r="A586" s="109"/>
      <c r="B586" s="110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22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70"/>
      <c r="BI586" s="109"/>
      <c r="BJ586" s="109"/>
      <c r="BK586" s="109"/>
      <c r="BL586" s="109"/>
      <c r="BM586" s="109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09"/>
      <c r="CA586" s="109"/>
      <c r="CB586" s="109"/>
      <c r="CC586" s="109"/>
      <c r="CD586" s="109"/>
    </row>
    <row r="587" spans="1:82" ht="10.5">
      <c r="A587" s="109"/>
      <c r="B587" s="110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22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70"/>
      <c r="BI587" s="109"/>
      <c r="BJ587" s="109"/>
      <c r="BK587" s="109"/>
      <c r="BL587" s="109"/>
      <c r="BM587" s="109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  <c r="BX587" s="109"/>
      <c r="BY587" s="109"/>
      <c r="BZ587" s="109"/>
      <c r="CA587" s="109"/>
      <c r="CB587" s="109"/>
      <c r="CC587" s="109"/>
      <c r="CD587" s="109"/>
    </row>
    <row r="588" spans="1:82" ht="10.5">
      <c r="A588" s="109"/>
      <c r="B588" s="110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22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70"/>
      <c r="BI588" s="109"/>
      <c r="BJ588" s="109"/>
      <c r="BK588" s="109"/>
      <c r="BL588" s="109"/>
      <c r="BM588" s="109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  <c r="BX588" s="109"/>
      <c r="BY588" s="109"/>
      <c r="BZ588" s="109"/>
      <c r="CA588" s="109"/>
      <c r="CB588" s="109"/>
      <c r="CC588" s="109"/>
      <c r="CD588" s="109"/>
    </row>
    <row r="589" spans="1:82" ht="10.5">
      <c r="A589" s="109"/>
      <c r="B589" s="110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22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70"/>
      <c r="BI589" s="109"/>
      <c r="BJ589" s="109"/>
      <c r="BK589" s="109"/>
      <c r="BL589" s="109"/>
      <c r="BM589" s="109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  <c r="BX589" s="109"/>
      <c r="BY589" s="109"/>
      <c r="BZ589" s="109"/>
      <c r="CA589" s="109"/>
      <c r="CB589" s="109"/>
      <c r="CC589" s="109"/>
      <c r="CD589" s="109"/>
    </row>
    <row r="590" spans="1:82" ht="10.5">
      <c r="A590" s="109"/>
      <c r="B590" s="110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22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70"/>
      <c r="BI590" s="109"/>
      <c r="BJ590" s="109"/>
      <c r="BK590" s="109"/>
      <c r="BL590" s="109"/>
      <c r="BM590" s="109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  <c r="BX590" s="109"/>
      <c r="BY590" s="109"/>
      <c r="BZ590" s="109"/>
      <c r="CA590" s="109"/>
      <c r="CB590" s="109"/>
      <c r="CC590" s="109"/>
      <c r="CD590" s="109"/>
    </row>
    <row r="591" spans="1:82" ht="10.5">
      <c r="A591" s="109"/>
      <c r="B591" s="110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22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70"/>
      <c r="BI591" s="109"/>
      <c r="BJ591" s="109"/>
      <c r="BK591" s="109"/>
      <c r="BL591" s="109"/>
      <c r="BM591" s="109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  <c r="BX591" s="109"/>
      <c r="BY591" s="109"/>
      <c r="BZ591" s="109"/>
      <c r="CA591" s="109"/>
      <c r="CB591" s="109"/>
      <c r="CC591" s="109"/>
      <c r="CD591" s="109"/>
    </row>
    <row r="592" spans="1:82" ht="10.5">
      <c r="A592" s="109"/>
      <c r="B592" s="110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22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70"/>
      <c r="BI592" s="109"/>
      <c r="BJ592" s="109"/>
      <c r="BK592" s="109"/>
      <c r="BL592" s="109"/>
      <c r="BM592" s="109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  <c r="BX592" s="109"/>
      <c r="BY592" s="109"/>
      <c r="BZ592" s="109"/>
      <c r="CA592" s="109"/>
      <c r="CB592" s="109"/>
      <c r="CC592" s="109"/>
      <c r="CD592" s="109"/>
    </row>
    <row r="593" spans="1:82" ht="10.5">
      <c r="A593" s="109"/>
      <c r="B593" s="110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22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70"/>
      <c r="BI593" s="109"/>
      <c r="BJ593" s="109"/>
      <c r="BK593" s="109"/>
      <c r="BL593" s="109"/>
      <c r="BM593" s="109"/>
      <c r="BN593" s="109"/>
      <c r="BO593" s="109"/>
      <c r="BP593" s="109"/>
      <c r="BQ593" s="109"/>
      <c r="BR593" s="109"/>
      <c r="BS593" s="109"/>
      <c r="BT593" s="109"/>
      <c r="BU593" s="109"/>
      <c r="BV593" s="109"/>
      <c r="BW593" s="109"/>
      <c r="BX593" s="109"/>
      <c r="BY593" s="109"/>
      <c r="BZ593" s="109"/>
      <c r="CA593" s="109"/>
      <c r="CB593" s="109"/>
      <c r="CC593" s="109"/>
      <c r="CD593" s="109"/>
    </row>
    <row r="594" spans="1:82" ht="10.5">
      <c r="A594" s="109"/>
      <c r="B594" s="110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22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70"/>
      <c r="BI594" s="109"/>
      <c r="BJ594" s="109"/>
      <c r="BK594" s="109"/>
      <c r="BL594" s="109"/>
      <c r="BM594" s="109"/>
      <c r="BN594" s="109"/>
      <c r="BO594" s="109"/>
      <c r="BP594" s="109"/>
      <c r="BQ594" s="109"/>
      <c r="BR594" s="109"/>
      <c r="BS594" s="109"/>
      <c r="BT594" s="109"/>
      <c r="BU594" s="109"/>
      <c r="BV594" s="109"/>
      <c r="BW594" s="109"/>
      <c r="BX594" s="109"/>
      <c r="BY594" s="109"/>
      <c r="BZ594" s="109"/>
      <c r="CA594" s="109"/>
      <c r="CB594" s="109"/>
      <c r="CC594" s="109"/>
      <c r="CD594" s="109"/>
    </row>
    <row r="595" spans="1:82" ht="10.5">
      <c r="A595" s="109"/>
      <c r="B595" s="110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22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70"/>
      <c r="BI595" s="109"/>
      <c r="BJ595" s="109"/>
      <c r="BK595" s="109"/>
      <c r="BL595" s="109"/>
      <c r="BM595" s="109"/>
      <c r="BN595" s="109"/>
      <c r="BO595" s="109"/>
      <c r="BP595" s="109"/>
      <c r="BQ595" s="109"/>
      <c r="BR595" s="109"/>
      <c r="BS595" s="109"/>
      <c r="BT595" s="109"/>
      <c r="BU595" s="109"/>
      <c r="BV595" s="109"/>
      <c r="BW595" s="109"/>
      <c r="BX595" s="109"/>
      <c r="BY595" s="109"/>
      <c r="BZ595" s="109"/>
      <c r="CA595" s="109"/>
      <c r="CB595" s="109"/>
      <c r="CC595" s="109"/>
      <c r="CD595" s="109"/>
    </row>
    <row r="596" spans="1:82" ht="10.5">
      <c r="A596" s="109"/>
      <c r="B596" s="110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22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70"/>
      <c r="BI596" s="109"/>
      <c r="BJ596" s="109"/>
      <c r="BK596" s="109"/>
      <c r="BL596" s="109"/>
      <c r="BM596" s="109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  <c r="BX596" s="109"/>
      <c r="BY596" s="109"/>
      <c r="BZ596" s="109"/>
      <c r="CA596" s="109"/>
      <c r="CB596" s="109"/>
      <c r="CC596" s="109"/>
      <c r="CD596" s="109"/>
    </row>
    <row r="597" spans="1:82" ht="10.5">
      <c r="A597" s="109"/>
      <c r="B597" s="110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22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70"/>
      <c r="BI597" s="109"/>
      <c r="BJ597" s="109"/>
      <c r="BK597" s="109"/>
      <c r="BL597" s="109"/>
      <c r="BM597" s="109"/>
      <c r="BN597" s="109"/>
      <c r="BO597" s="109"/>
      <c r="BP597" s="109"/>
      <c r="BQ597" s="109"/>
      <c r="BR597" s="109"/>
      <c r="BS597" s="109"/>
      <c r="BT597" s="109"/>
      <c r="BU597" s="109"/>
      <c r="BV597" s="109"/>
      <c r="BW597" s="109"/>
      <c r="BX597" s="109"/>
      <c r="BY597" s="109"/>
      <c r="BZ597" s="109"/>
      <c r="CA597" s="109"/>
      <c r="CB597" s="109"/>
      <c r="CC597" s="109"/>
      <c r="CD597" s="109"/>
    </row>
    <row r="598" spans="1:82" ht="10.5">
      <c r="A598" s="109"/>
      <c r="B598" s="110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22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70"/>
      <c r="BI598" s="109"/>
      <c r="BJ598" s="109"/>
      <c r="BK598" s="109"/>
      <c r="BL598" s="109"/>
      <c r="BM598" s="109"/>
      <c r="BN598" s="109"/>
      <c r="BO598" s="109"/>
      <c r="BP598" s="109"/>
      <c r="BQ598" s="109"/>
      <c r="BR598" s="109"/>
      <c r="BS598" s="109"/>
      <c r="BT598" s="109"/>
      <c r="BU598" s="109"/>
      <c r="BV598" s="109"/>
      <c r="BW598" s="109"/>
      <c r="BX598" s="109"/>
      <c r="BY598" s="109"/>
      <c r="BZ598" s="109"/>
      <c r="CA598" s="109"/>
      <c r="CB598" s="109"/>
      <c r="CC598" s="109"/>
      <c r="CD598" s="109"/>
    </row>
    <row r="599" spans="1:82" ht="10.5">
      <c r="A599" s="109"/>
      <c r="B599" s="110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22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70"/>
      <c r="BI599" s="109"/>
      <c r="BJ599" s="109"/>
      <c r="BK599" s="109"/>
      <c r="BL599" s="109"/>
      <c r="BM599" s="109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  <c r="BX599" s="109"/>
      <c r="BY599" s="109"/>
      <c r="BZ599" s="109"/>
      <c r="CA599" s="109"/>
      <c r="CB599" s="109"/>
      <c r="CC599" s="109"/>
      <c r="CD599" s="109"/>
    </row>
    <row r="600" spans="1:82" ht="10.5">
      <c r="A600" s="109"/>
      <c r="B600" s="110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22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70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</row>
    <row r="601" spans="1:82" ht="10.5">
      <c r="A601" s="109"/>
      <c r="B601" s="110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22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70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</row>
    <row r="602" spans="1:82" ht="10.5">
      <c r="A602" s="109"/>
      <c r="B602" s="110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22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70"/>
      <c r="BI602" s="109"/>
      <c r="BJ602" s="109"/>
      <c r="BK602" s="109"/>
      <c r="BL602" s="109"/>
      <c r="BM602" s="109"/>
      <c r="BN602" s="109"/>
      <c r="BO602" s="109"/>
      <c r="BP602" s="109"/>
      <c r="BQ602" s="109"/>
      <c r="BR602" s="109"/>
      <c r="BS602" s="109"/>
      <c r="BT602" s="109"/>
      <c r="BU602" s="109"/>
      <c r="BV602" s="109"/>
      <c r="BW602" s="109"/>
      <c r="BX602" s="109"/>
      <c r="BY602" s="109"/>
      <c r="BZ602" s="109"/>
      <c r="CA602" s="109"/>
      <c r="CB602" s="109"/>
      <c r="CC602" s="109"/>
      <c r="CD602" s="109"/>
    </row>
    <row r="603" spans="1:82" ht="10.5">
      <c r="A603" s="109"/>
      <c r="B603" s="110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22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70"/>
      <c r="BI603" s="109"/>
      <c r="BJ603" s="109"/>
      <c r="BK603" s="109"/>
      <c r="BL603" s="109"/>
      <c r="BM603" s="109"/>
      <c r="BN603" s="109"/>
      <c r="BO603" s="109"/>
      <c r="BP603" s="109"/>
      <c r="BQ603" s="109"/>
      <c r="BR603" s="109"/>
      <c r="BS603" s="109"/>
      <c r="BT603" s="109"/>
      <c r="BU603" s="109"/>
      <c r="BV603" s="109"/>
      <c r="BW603" s="109"/>
      <c r="BX603" s="109"/>
      <c r="BY603" s="109"/>
      <c r="BZ603" s="109"/>
      <c r="CA603" s="109"/>
      <c r="CB603" s="109"/>
      <c r="CC603" s="109"/>
      <c r="CD603" s="109"/>
    </row>
    <row r="604" spans="1:82" ht="10.5">
      <c r="A604" s="109"/>
      <c r="B604" s="110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22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70"/>
      <c r="BI604" s="109"/>
      <c r="BJ604" s="109"/>
      <c r="BK604" s="109"/>
      <c r="BL604" s="109"/>
      <c r="BM604" s="109"/>
      <c r="BN604" s="109"/>
      <c r="BO604" s="109"/>
      <c r="BP604" s="109"/>
      <c r="BQ604" s="109"/>
      <c r="BR604" s="109"/>
      <c r="BS604" s="109"/>
      <c r="BT604" s="109"/>
      <c r="BU604" s="109"/>
      <c r="BV604" s="109"/>
      <c r="BW604" s="109"/>
      <c r="BX604" s="109"/>
      <c r="BY604" s="109"/>
      <c r="BZ604" s="109"/>
      <c r="CA604" s="109"/>
      <c r="CB604" s="109"/>
      <c r="CC604" s="109"/>
      <c r="CD604" s="109"/>
    </row>
    <row r="605" spans="1:82" ht="10.5">
      <c r="A605" s="109"/>
      <c r="B605" s="110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22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70"/>
      <c r="BI605" s="109"/>
      <c r="BJ605" s="109"/>
      <c r="BK605" s="109"/>
      <c r="BL605" s="109"/>
      <c r="BM605" s="109"/>
      <c r="BN605" s="109"/>
      <c r="BO605" s="109"/>
      <c r="BP605" s="109"/>
      <c r="BQ605" s="109"/>
      <c r="BR605" s="109"/>
      <c r="BS605" s="109"/>
      <c r="BT605" s="109"/>
      <c r="BU605" s="109"/>
      <c r="BV605" s="109"/>
      <c r="BW605" s="109"/>
      <c r="BX605" s="109"/>
      <c r="BY605" s="109"/>
      <c r="BZ605" s="109"/>
      <c r="CA605" s="109"/>
      <c r="CB605" s="109"/>
      <c r="CC605" s="109"/>
      <c r="CD605" s="109"/>
    </row>
    <row r="606" spans="1:82" ht="10.5">
      <c r="A606" s="109"/>
      <c r="B606" s="110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22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70"/>
      <c r="BI606" s="109"/>
      <c r="BJ606" s="109"/>
      <c r="BK606" s="109"/>
      <c r="BL606" s="109"/>
      <c r="BM606" s="109"/>
      <c r="BN606" s="109"/>
      <c r="BO606" s="109"/>
      <c r="BP606" s="109"/>
      <c r="BQ606" s="109"/>
      <c r="BR606" s="109"/>
      <c r="BS606" s="109"/>
      <c r="BT606" s="109"/>
      <c r="BU606" s="109"/>
      <c r="BV606" s="109"/>
      <c r="BW606" s="109"/>
      <c r="BX606" s="109"/>
      <c r="BY606" s="109"/>
      <c r="BZ606" s="109"/>
      <c r="CA606" s="109"/>
      <c r="CB606" s="109"/>
      <c r="CC606" s="109"/>
      <c r="CD606" s="109"/>
    </row>
    <row r="607" spans="1:82" ht="10.5">
      <c r="A607" s="109"/>
      <c r="B607" s="110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22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70"/>
      <c r="BI607" s="109"/>
      <c r="BJ607" s="109"/>
      <c r="BK607" s="109"/>
      <c r="BL607" s="109"/>
      <c r="BM607" s="109"/>
      <c r="BN607" s="109"/>
      <c r="BO607" s="109"/>
      <c r="BP607" s="109"/>
      <c r="BQ607" s="109"/>
      <c r="BR607" s="109"/>
      <c r="BS607" s="109"/>
      <c r="BT607" s="109"/>
      <c r="BU607" s="109"/>
      <c r="BV607" s="109"/>
      <c r="BW607" s="109"/>
      <c r="BX607" s="109"/>
      <c r="BY607" s="109"/>
      <c r="BZ607" s="109"/>
      <c r="CA607" s="109"/>
      <c r="CB607" s="109"/>
      <c r="CC607" s="109"/>
      <c r="CD607" s="109"/>
    </row>
    <row r="608" spans="1:82" ht="10.5">
      <c r="A608" s="109"/>
      <c r="B608" s="110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22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70"/>
      <c r="BI608" s="109"/>
      <c r="BJ608" s="109"/>
      <c r="BK608" s="109"/>
      <c r="BL608" s="109"/>
      <c r="BM608" s="109"/>
      <c r="BN608" s="109"/>
      <c r="BO608" s="109"/>
      <c r="BP608" s="109"/>
      <c r="BQ608" s="109"/>
      <c r="BR608" s="109"/>
      <c r="BS608" s="109"/>
      <c r="BT608" s="109"/>
      <c r="BU608" s="109"/>
      <c r="BV608" s="109"/>
      <c r="BW608" s="109"/>
      <c r="BX608" s="109"/>
      <c r="BY608" s="109"/>
      <c r="BZ608" s="109"/>
      <c r="CA608" s="109"/>
      <c r="CB608" s="109"/>
      <c r="CC608" s="109"/>
      <c r="CD608" s="109"/>
    </row>
    <row r="609" spans="1:82" ht="10.5">
      <c r="A609" s="109"/>
      <c r="B609" s="110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22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70"/>
      <c r="BI609" s="109"/>
      <c r="BJ609" s="109"/>
      <c r="BK609" s="109"/>
      <c r="BL609" s="109"/>
      <c r="BM609" s="109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  <c r="BX609" s="109"/>
      <c r="BY609" s="109"/>
      <c r="BZ609" s="109"/>
      <c r="CA609" s="109"/>
      <c r="CB609" s="109"/>
      <c r="CC609" s="109"/>
      <c r="CD609" s="109"/>
    </row>
    <row r="610" spans="1:82" ht="10.5">
      <c r="A610" s="109"/>
      <c r="B610" s="110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22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70"/>
      <c r="BI610" s="109"/>
      <c r="BJ610" s="109"/>
      <c r="BK610" s="109"/>
      <c r="BL610" s="109"/>
      <c r="BM610" s="109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  <c r="BX610" s="109"/>
      <c r="BY610" s="109"/>
      <c r="BZ610" s="109"/>
      <c r="CA610" s="109"/>
      <c r="CB610" s="109"/>
      <c r="CC610" s="109"/>
      <c r="CD610" s="109"/>
    </row>
    <row r="611" spans="1:82" ht="10.5">
      <c r="A611" s="109"/>
      <c r="B611" s="110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22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70"/>
      <c r="BI611" s="109"/>
      <c r="BJ611" s="109"/>
      <c r="BK611" s="109"/>
      <c r="BL611" s="109"/>
      <c r="BM611" s="109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  <c r="BX611" s="109"/>
      <c r="BY611" s="109"/>
      <c r="BZ611" s="109"/>
      <c r="CA611" s="109"/>
      <c r="CB611" s="109"/>
      <c r="CC611" s="109"/>
      <c r="CD611" s="109"/>
    </row>
    <row r="612" spans="1:82" ht="10.5">
      <c r="A612" s="109"/>
      <c r="B612" s="110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22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70"/>
      <c r="BI612" s="109"/>
      <c r="BJ612" s="109"/>
      <c r="BK612" s="109"/>
      <c r="BL612" s="109"/>
      <c r="BM612" s="109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  <c r="BX612" s="109"/>
      <c r="BY612" s="109"/>
      <c r="BZ612" s="109"/>
      <c r="CA612" s="109"/>
      <c r="CB612" s="109"/>
      <c r="CC612" s="109"/>
      <c r="CD612" s="109"/>
    </row>
    <row r="613" spans="1:82" ht="10.5">
      <c r="A613" s="109"/>
      <c r="B613" s="110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22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70"/>
      <c r="BI613" s="109"/>
      <c r="BJ613" s="109"/>
      <c r="BK613" s="109"/>
      <c r="BL613" s="109"/>
      <c r="BM613" s="109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  <c r="BX613" s="109"/>
      <c r="BY613" s="109"/>
      <c r="BZ613" s="109"/>
      <c r="CA613" s="109"/>
      <c r="CB613" s="109"/>
      <c r="CC613" s="109"/>
      <c r="CD613" s="109"/>
    </row>
    <row r="614" spans="1:82" ht="10.5">
      <c r="A614" s="109"/>
      <c r="B614" s="110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22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70"/>
      <c r="BI614" s="109"/>
      <c r="BJ614" s="109"/>
      <c r="BK614" s="109"/>
      <c r="BL614" s="109"/>
      <c r="BM614" s="109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  <c r="BX614" s="109"/>
      <c r="BY614" s="109"/>
      <c r="BZ614" s="109"/>
      <c r="CA614" s="109"/>
      <c r="CB614" s="109"/>
      <c r="CC614" s="109"/>
      <c r="CD614" s="109"/>
    </row>
    <row r="615" spans="1:82" ht="10.5">
      <c r="A615" s="109"/>
      <c r="B615" s="110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22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70"/>
      <c r="BI615" s="109"/>
      <c r="BJ615" s="109"/>
      <c r="BK615" s="109"/>
      <c r="BL615" s="109"/>
      <c r="BM615" s="109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  <c r="BX615" s="109"/>
      <c r="BY615" s="109"/>
      <c r="BZ615" s="109"/>
      <c r="CA615" s="109"/>
      <c r="CB615" s="109"/>
      <c r="CC615" s="109"/>
      <c r="CD615" s="109"/>
    </row>
    <row r="616" spans="1:82" ht="10.5">
      <c r="A616" s="109"/>
      <c r="B616" s="110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22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70"/>
      <c r="BI616" s="109"/>
      <c r="BJ616" s="109"/>
      <c r="BK616" s="109"/>
      <c r="BL616" s="109"/>
      <c r="BM616" s="109"/>
      <c r="BN616" s="109"/>
      <c r="BO616" s="109"/>
      <c r="BP616" s="109"/>
      <c r="BQ616" s="109"/>
      <c r="BR616" s="109"/>
      <c r="BS616" s="109"/>
      <c r="BT616" s="109"/>
      <c r="BU616" s="109"/>
      <c r="BV616" s="109"/>
      <c r="BW616" s="109"/>
      <c r="BX616" s="109"/>
      <c r="BY616" s="109"/>
      <c r="BZ616" s="109"/>
      <c r="CA616" s="109"/>
      <c r="CB616" s="109"/>
      <c r="CC616" s="109"/>
      <c r="CD616" s="109"/>
    </row>
    <row r="617" spans="1:82" ht="10.5">
      <c r="A617" s="109"/>
      <c r="B617" s="110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22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70"/>
      <c r="BI617" s="109"/>
      <c r="BJ617" s="109"/>
      <c r="BK617" s="109"/>
      <c r="BL617" s="109"/>
      <c r="BM617" s="109"/>
      <c r="BN617" s="109"/>
      <c r="BO617" s="109"/>
      <c r="BP617" s="109"/>
      <c r="BQ617" s="109"/>
      <c r="BR617" s="109"/>
      <c r="BS617" s="109"/>
      <c r="BT617" s="109"/>
      <c r="BU617" s="109"/>
      <c r="BV617" s="109"/>
      <c r="BW617" s="109"/>
      <c r="BX617" s="109"/>
      <c r="BY617" s="109"/>
      <c r="BZ617" s="109"/>
      <c r="CA617" s="109"/>
      <c r="CB617" s="109"/>
      <c r="CC617" s="109"/>
      <c r="CD617" s="109"/>
    </row>
    <row r="618" spans="1:82" ht="10.5">
      <c r="A618" s="109"/>
      <c r="B618" s="110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22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70"/>
      <c r="BI618" s="109"/>
      <c r="BJ618" s="109"/>
      <c r="BK618" s="109"/>
      <c r="BL618" s="109"/>
      <c r="BM618" s="109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  <c r="BX618" s="109"/>
      <c r="BY618" s="109"/>
      <c r="BZ618" s="109"/>
      <c r="CA618" s="109"/>
      <c r="CB618" s="109"/>
      <c r="CC618" s="109"/>
      <c r="CD618" s="109"/>
    </row>
    <row r="619" spans="1:82" ht="10.5">
      <c r="A619" s="109"/>
      <c r="B619" s="110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22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70"/>
      <c r="BI619" s="109"/>
      <c r="BJ619" s="109"/>
      <c r="BK619" s="109"/>
      <c r="BL619" s="109"/>
      <c r="BM619" s="109"/>
      <c r="BN619" s="109"/>
      <c r="BO619" s="109"/>
      <c r="BP619" s="109"/>
      <c r="BQ619" s="109"/>
      <c r="BR619" s="109"/>
      <c r="BS619" s="109"/>
      <c r="BT619" s="109"/>
      <c r="BU619" s="109"/>
      <c r="BV619" s="109"/>
      <c r="BW619" s="109"/>
      <c r="BX619" s="109"/>
      <c r="BY619" s="109"/>
      <c r="BZ619" s="109"/>
      <c r="CA619" s="109"/>
      <c r="CB619" s="109"/>
      <c r="CC619" s="109"/>
      <c r="CD619" s="109"/>
    </row>
    <row r="620" spans="1:82" ht="10.5">
      <c r="A620" s="109"/>
      <c r="B620" s="110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22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70"/>
      <c r="BI620" s="109"/>
      <c r="BJ620" s="109"/>
      <c r="BK620" s="109"/>
      <c r="BL620" s="109"/>
      <c r="BM620" s="109"/>
      <c r="BN620" s="109"/>
      <c r="BO620" s="109"/>
      <c r="BP620" s="109"/>
      <c r="BQ620" s="109"/>
      <c r="BR620" s="109"/>
      <c r="BS620" s="109"/>
      <c r="BT620" s="109"/>
      <c r="BU620" s="109"/>
      <c r="BV620" s="109"/>
      <c r="BW620" s="109"/>
      <c r="BX620" s="109"/>
      <c r="BY620" s="109"/>
      <c r="BZ620" s="109"/>
      <c r="CA620" s="109"/>
      <c r="CB620" s="109"/>
      <c r="CC620" s="109"/>
      <c r="CD620" s="109"/>
    </row>
    <row r="621" spans="1:82" ht="10.5">
      <c r="A621" s="109"/>
      <c r="B621" s="110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22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70"/>
      <c r="BI621" s="109"/>
      <c r="BJ621" s="109"/>
      <c r="BK621" s="109"/>
      <c r="BL621" s="109"/>
      <c r="BM621" s="109"/>
      <c r="BN621" s="109"/>
      <c r="BO621" s="109"/>
      <c r="BP621" s="109"/>
      <c r="BQ621" s="109"/>
      <c r="BR621" s="109"/>
      <c r="BS621" s="109"/>
      <c r="BT621" s="109"/>
      <c r="BU621" s="109"/>
      <c r="BV621" s="109"/>
      <c r="BW621" s="109"/>
      <c r="BX621" s="109"/>
      <c r="BY621" s="109"/>
      <c r="BZ621" s="109"/>
      <c r="CA621" s="109"/>
      <c r="CB621" s="109"/>
      <c r="CC621" s="109"/>
      <c r="CD621" s="109"/>
    </row>
    <row r="622" spans="1:82" ht="10.5">
      <c r="A622" s="109"/>
      <c r="B622" s="110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22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70"/>
      <c r="BI622" s="109"/>
      <c r="BJ622" s="109"/>
      <c r="BK622" s="109"/>
      <c r="BL622" s="109"/>
      <c r="BM622" s="109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  <c r="BX622" s="109"/>
      <c r="BY622" s="109"/>
      <c r="BZ622" s="109"/>
      <c r="CA622" s="109"/>
      <c r="CB622" s="109"/>
      <c r="CC622" s="109"/>
      <c r="CD622" s="109"/>
    </row>
    <row r="623" spans="1:82" ht="10.5">
      <c r="A623" s="109"/>
      <c r="B623" s="110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22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70"/>
      <c r="BI623" s="109"/>
      <c r="BJ623" s="109"/>
      <c r="BK623" s="109"/>
      <c r="BL623" s="109"/>
      <c r="BM623" s="109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  <c r="BX623" s="109"/>
      <c r="BY623" s="109"/>
      <c r="BZ623" s="109"/>
      <c r="CA623" s="109"/>
      <c r="CB623" s="109"/>
      <c r="CC623" s="109"/>
      <c r="CD623" s="109"/>
    </row>
    <row r="624" spans="1:82" ht="10.5">
      <c r="A624" s="109"/>
      <c r="B624" s="110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22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70"/>
      <c r="BI624" s="109"/>
      <c r="BJ624" s="109"/>
      <c r="BK624" s="109"/>
      <c r="BL624" s="109"/>
      <c r="BM624" s="109"/>
      <c r="BN624" s="109"/>
      <c r="BO624" s="109"/>
      <c r="BP624" s="109"/>
      <c r="BQ624" s="109"/>
      <c r="BR624" s="109"/>
      <c r="BS624" s="109"/>
      <c r="BT624" s="109"/>
      <c r="BU624" s="109"/>
      <c r="BV624" s="109"/>
      <c r="BW624" s="109"/>
      <c r="BX624" s="109"/>
      <c r="BY624" s="109"/>
      <c r="BZ624" s="109"/>
      <c r="CA624" s="109"/>
      <c r="CB624" s="109"/>
      <c r="CC624" s="109"/>
      <c r="CD624" s="109"/>
    </row>
    <row r="625" spans="1:82" ht="10.5">
      <c r="A625" s="109"/>
      <c r="B625" s="110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22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70"/>
      <c r="BI625" s="109"/>
      <c r="BJ625" s="109"/>
      <c r="BK625" s="109"/>
      <c r="BL625" s="109"/>
      <c r="BM625" s="109"/>
      <c r="BN625" s="109"/>
      <c r="BO625" s="109"/>
      <c r="BP625" s="109"/>
      <c r="BQ625" s="109"/>
      <c r="BR625" s="109"/>
      <c r="BS625" s="109"/>
      <c r="BT625" s="109"/>
      <c r="BU625" s="109"/>
      <c r="BV625" s="109"/>
      <c r="BW625" s="109"/>
      <c r="BX625" s="109"/>
      <c r="BY625" s="109"/>
      <c r="BZ625" s="109"/>
      <c r="CA625" s="109"/>
      <c r="CB625" s="109"/>
      <c r="CC625" s="109"/>
      <c r="CD625" s="109"/>
    </row>
    <row r="626" spans="1:82" ht="10.5">
      <c r="A626" s="109"/>
      <c r="B626" s="110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22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70"/>
      <c r="BI626" s="109"/>
      <c r="BJ626" s="109"/>
      <c r="BK626" s="109"/>
      <c r="BL626" s="109"/>
      <c r="BM626" s="109"/>
      <c r="BN626" s="109"/>
      <c r="BO626" s="109"/>
      <c r="BP626" s="109"/>
      <c r="BQ626" s="109"/>
      <c r="BR626" s="109"/>
      <c r="BS626" s="109"/>
      <c r="BT626" s="109"/>
      <c r="BU626" s="109"/>
      <c r="BV626" s="109"/>
      <c r="BW626" s="109"/>
      <c r="BX626" s="109"/>
      <c r="BY626" s="109"/>
      <c r="BZ626" s="109"/>
      <c r="CA626" s="109"/>
      <c r="CB626" s="109"/>
      <c r="CC626" s="109"/>
      <c r="CD626" s="109"/>
    </row>
    <row r="627" spans="1:82" ht="10.5">
      <c r="A627" s="109"/>
      <c r="B627" s="110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22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70"/>
      <c r="BI627" s="109"/>
      <c r="BJ627" s="109"/>
      <c r="BK627" s="109"/>
      <c r="BL627" s="109"/>
      <c r="BM627" s="109"/>
      <c r="BN627" s="109"/>
      <c r="BO627" s="109"/>
      <c r="BP627" s="109"/>
      <c r="BQ627" s="109"/>
      <c r="BR627" s="109"/>
      <c r="BS627" s="109"/>
      <c r="BT627" s="109"/>
      <c r="BU627" s="109"/>
      <c r="BV627" s="109"/>
      <c r="BW627" s="109"/>
      <c r="BX627" s="109"/>
      <c r="BY627" s="109"/>
      <c r="BZ627" s="109"/>
      <c r="CA627" s="109"/>
      <c r="CB627" s="109"/>
      <c r="CC627" s="109"/>
      <c r="CD627" s="109"/>
    </row>
    <row r="628" spans="1:82" ht="10.5">
      <c r="A628" s="109"/>
      <c r="B628" s="110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22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70"/>
      <c r="BI628" s="109"/>
      <c r="BJ628" s="109"/>
      <c r="BK628" s="109"/>
      <c r="BL628" s="109"/>
      <c r="BM628" s="109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  <c r="BX628" s="109"/>
      <c r="BY628" s="109"/>
      <c r="BZ628" s="109"/>
      <c r="CA628" s="109"/>
      <c r="CB628" s="109"/>
      <c r="CC628" s="109"/>
      <c r="CD628" s="109"/>
    </row>
    <row r="629" spans="1:82" ht="10.5">
      <c r="A629" s="109"/>
      <c r="B629" s="110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22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70"/>
      <c r="BI629" s="109"/>
      <c r="BJ629" s="109"/>
      <c r="BK629" s="109"/>
      <c r="BL629" s="109"/>
      <c r="BM629" s="109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  <c r="BX629" s="109"/>
      <c r="BY629" s="109"/>
      <c r="BZ629" s="109"/>
      <c r="CA629" s="109"/>
      <c r="CB629" s="109"/>
      <c r="CC629" s="109"/>
      <c r="CD629" s="109"/>
    </row>
    <row r="630" spans="1:82" ht="10.5">
      <c r="A630" s="109"/>
      <c r="B630" s="110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22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70"/>
      <c r="BI630" s="109"/>
      <c r="BJ630" s="109"/>
      <c r="BK630" s="109"/>
      <c r="BL630" s="109"/>
      <c r="BM630" s="109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  <c r="BX630" s="109"/>
      <c r="BY630" s="109"/>
      <c r="BZ630" s="109"/>
      <c r="CA630" s="109"/>
      <c r="CB630" s="109"/>
      <c r="CC630" s="109"/>
      <c r="CD630" s="109"/>
    </row>
    <row r="631" spans="1:82" ht="10.5">
      <c r="A631" s="109"/>
      <c r="B631" s="110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22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70"/>
      <c r="BI631" s="109"/>
      <c r="BJ631" s="109"/>
      <c r="BK631" s="109"/>
      <c r="BL631" s="109"/>
      <c r="BM631" s="109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  <c r="BX631" s="109"/>
      <c r="BY631" s="109"/>
      <c r="BZ631" s="109"/>
      <c r="CA631" s="109"/>
      <c r="CB631" s="109"/>
      <c r="CC631" s="109"/>
      <c r="CD631" s="109"/>
    </row>
    <row r="632" spans="1:82" ht="10.5">
      <c r="A632" s="109"/>
      <c r="B632" s="110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22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70"/>
      <c r="BI632" s="109"/>
      <c r="BJ632" s="109"/>
      <c r="BK632" s="109"/>
      <c r="BL632" s="109"/>
      <c r="BM632" s="109"/>
      <c r="BN632" s="109"/>
      <c r="BO632" s="109"/>
      <c r="BP632" s="109"/>
      <c r="BQ632" s="109"/>
      <c r="BR632" s="109"/>
      <c r="BS632" s="109"/>
      <c r="BT632" s="109"/>
      <c r="BU632" s="109"/>
      <c r="BV632" s="109"/>
      <c r="BW632" s="109"/>
      <c r="BX632" s="109"/>
      <c r="BY632" s="109"/>
      <c r="BZ632" s="109"/>
      <c r="CA632" s="109"/>
      <c r="CB632" s="109"/>
      <c r="CC632" s="109"/>
      <c r="CD632" s="109"/>
    </row>
    <row r="633" spans="1:82" ht="10.5">
      <c r="A633" s="109"/>
      <c r="B633" s="110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22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70"/>
      <c r="BI633" s="109"/>
      <c r="BJ633" s="109"/>
      <c r="BK633" s="109"/>
      <c r="BL633" s="109"/>
      <c r="BM633" s="109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  <c r="BX633" s="109"/>
      <c r="BY633" s="109"/>
      <c r="BZ633" s="109"/>
      <c r="CA633" s="109"/>
      <c r="CB633" s="109"/>
      <c r="CC633" s="109"/>
      <c r="CD633" s="109"/>
    </row>
    <row r="634" spans="1:82" ht="10.5">
      <c r="A634" s="109"/>
      <c r="B634" s="110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22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70"/>
      <c r="BI634" s="109"/>
      <c r="BJ634" s="109"/>
      <c r="BK634" s="109"/>
      <c r="BL634" s="109"/>
      <c r="BM634" s="109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  <c r="BX634" s="109"/>
      <c r="BY634" s="109"/>
      <c r="BZ634" s="109"/>
      <c r="CA634" s="109"/>
      <c r="CB634" s="109"/>
      <c r="CC634" s="109"/>
      <c r="CD634" s="109"/>
    </row>
    <row r="635" spans="1:82" ht="10.5">
      <c r="A635" s="109"/>
      <c r="B635" s="110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22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70"/>
      <c r="BI635" s="109"/>
      <c r="BJ635" s="109"/>
      <c r="BK635" s="109"/>
      <c r="BL635" s="109"/>
      <c r="BM635" s="109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  <c r="BX635" s="109"/>
      <c r="BY635" s="109"/>
      <c r="BZ635" s="109"/>
      <c r="CA635" s="109"/>
      <c r="CB635" s="109"/>
      <c r="CC635" s="109"/>
      <c r="CD635" s="109"/>
    </row>
    <row r="636" spans="1:82" ht="10.5">
      <c r="A636" s="109"/>
      <c r="B636" s="110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22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70"/>
      <c r="BI636" s="109"/>
      <c r="BJ636" s="109"/>
      <c r="BK636" s="109"/>
      <c r="BL636" s="109"/>
      <c r="BM636" s="109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  <c r="BX636" s="109"/>
      <c r="BY636" s="109"/>
      <c r="BZ636" s="109"/>
      <c r="CA636" s="109"/>
      <c r="CB636" s="109"/>
      <c r="CC636" s="109"/>
      <c r="CD636" s="109"/>
    </row>
    <row r="637" spans="1:82" ht="10.5">
      <c r="A637" s="109"/>
      <c r="B637" s="110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22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70"/>
      <c r="BI637" s="109"/>
      <c r="BJ637" s="109"/>
      <c r="BK637" s="109"/>
      <c r="BL637" s="109"/>
      <c r="BM637" s="109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  <c r="BX637" s="109"/>
      <c r="BY637" s="109"/>
      <c r="BZ637" s="109"/>
      <c r="CA637" s="109"/>
      <c r="CB637" s="109"/>
      <c r="CC637" s="109"/>
      <c r="CD637" s="109"/>
    </row>
    <row r="638" spans="1:82" ht="10.5">
      <c r="A638" s="109"/>
      <c r="B638" s="110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22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70"/>
      <c r="BI638" s="109"/>
      <c r="BJ638" s="109"/>
      <c r="BK638" s="109"/>
      <c r="BL638" s="109"/>
      <c r="BM638" s="109"/>
      <c r="BN638" s="109"/>
      <c r="BO638" s="109"/>
      <c r="BP638" s="109"/>
      <c r="BQ638" s="109"/>
      <c r="BR638" s="109"/>
      <c r="BS638" s="109"/>
      <c r="BT638" s="109"/>
      <c r="BU638" s="109"/>
      <c r="BV638" s="109"/>
      <c r="BW638" s="109"/>
      <c r="BX638" s="109"/>
      <c r="BY638" s="109"/>
      <c r="BZ638" s="109"/>
      <c r="CA638" s="109"/>
      <c r="CB638" s="109"/>
      <c r="CC638" s="109"/>
      <c r="CD638" s="109"/>
    </row>
    <row r="639" spans="1:82" ht="10.5">
      <c r="A639" s="109"/>
      <c r="B639" s="110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22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70"/>
      <c r="BI639" s="109"/>
      <c r="BJ639" s="109"/>
      <c r="BK639" s="109"/>
      <c r="BL639" s="109"/>
      <c r="BM639" s="109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  <c r="BX639" s="109"/>
      <c r="BY639" s="109"/>
      <c r="BZ639" s="109"/>
      <c r="CA639" s="109"/>
      <c r="CB639" s="109"/>
      <c r="CC639" s="109"/>
      <c r="CD639" s="109"/>
    </row>
    <row r="640" spans="1:82" ht="10.5">
      <c r="A640" s="109"/>
      <c r="B640" s="110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22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70"/>
      <c r="BI640" s="109"/>
      <c r="BJ640" s="109"/>
      <c r="BK640" s="109"/>
      <c r="BL640" s="109"/>
      <c r="BM640" s="109"/>
      <c r="BN640" s="109"/>
      <c r="BO640" s="109"/>
      <c r="BP640" s="109"/>
      <c r="BQ640" s="109"/>
      <c r="BR640" s="109"/>
      <c r="BS640" s="109"/>
      <c r="BT640" s="109"/>
      <c r="BU640" s="109"/>
      <c r="BV640" s="109"/>
      <c r="BW640" s="109"/>
      <c r="BX640" s="109"/>
      <c r="BY640" s="109"/>
      <c r="BZ640" s="109"/>
      <c r="CA640" s="109"/>
      <c r="CB640" s="109"/>
      <c r="CC640" s="109"/>
      <c r="CD640" s="109"/>
    </row>
    <row r="641" spans="1:82" ht="10.5">
      <c r="A641" s="109"/>
      <c r="B641" s="110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22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70"/>
      <c r="BI641" s="109"/>
      <c r="BJ641" s="109"/>
      <c r="BK641" s="109"/>
      <c r="BL641" s="109"/>
      <c r="BM641" s="109"/>
      <c r="BN641" s="109"/>
      <c r="BO641" s="109"/>
      <c r="BP641" s="109"/>
      <c r="BQ641" s="109"/>
      <c r="BR641" s="109"/>
      <c r="BS641" s="109"/>
      <c r="BT641" s="109"/>
      <c r="BU641" s="109"/>
      <c r="BV641" s="109"/>
      <c r="BW641" s="109"/>
      <c r="BX641" s="109"/>
      <c r="BY641" s="109"/>
      <c r="BZ641" s="109"/>
      <c r="CA641" s="109"/>
      <c r="CB641" s="109"/>
      <c r="CC641" s="109"/>
      <c r="CD641" s="109"/>
    </row>
    <row r="642" spans="1:82" ht="10.5">
      <c r="A642" s="109"/>
      <c r="B642" s="110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22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70"/>
      <c r="BI642" s="109"/>
      <c r="BJ642" s="109"/>
      <c r="BK642" s="109"/>
      <c r="BL642" s="109"/>
      <c r="BM642" s="109"/>
      <c r="BN642" s="109"/>
      <c r="BO642" s="109"/>
      <c r="BP642" s="109"/>
      <c r="BQ642" s="109"/>
      <c r="BR642" s="109"/>
      <c r="BS642" s="109"/>
      <c r="BT642" s="109"/>
      <c r="BU642" s="109"/>
      <c r="BV642" s="109"/>
      <c r="BW642" s="109"/>
      <c r="BX642" s="109"/>
      <c r="BY642" s="109"/>
      <c r="BZ642" s="109"/>
      <c r="CA642" s="109"/>
      <c r="CB642" s="109"/>
      <c r="CC642" s="109"/>
      <c r="CD642" s="109"/>
    </row>
    <row r="643" spans="1:82" ht="10.5">
      <c r="A643" s="109"/>
      <c r="B643" s="110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22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70"/>
      <c r="BI643" s="109"/>
      <c r="BJ643" s="109"/>
      <c r="BK643" s="109"/>
      <c r="BL643" s="109"/>
      <c r="BM643" s="109"/>
      <c r="BN643" s="109"/>
      <c r="BO643" s="109"/>
      <c r="BP643" s="109"/>
      <c r="BQ643" s="109"/>
      <c r="BR643" s="109"/>
      <c r="BS643" s="109"/>
      <c r="BT643" s="109"/>
      <c r="BU643" s="109"/>
      <c r="BV643" s="109"/>
      <c r="BW643" s="109"/>
      <c r="BX643" s="109"/>
      <c r="BY643" s="109"/>
      <c r="BZ643" s="109"/>
      <c r="CA643" s="109"/>
      <c r="CB643" s="109"/>
      <c r="CC643" s="109"/>
      <c r="CD643" s="109"/>
    </row>
    <row r="644" spans="1:82" ht="10.5">
      <c r="A644" s="109"/>
      <c r="B644" s="110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22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70"/>
      <c r="BI644" s="109"/>
      <c r="BJ644" s="109"/>
      <c r="BK644" s="109"/>
      <c r="BL644" s="109"/>
      <c r="BM644" s="109"/>
      <c r="BN644" s="109"/>
      <c r="BO644" s="109"/>
      <c r="BP644" s="109"/>
      <c r="BQ644" s="109"/>
      <c r="BR644" s="109"/>
      <c r="BS644" s="109"/>
      <c r="BT644" s="109"/>
      <c r="BU644" s="109"/>
      <c r="BV644" s="109"/>
      <c r="BW644" s="109"/>
      <c r="BX644" s="109"/>
      <c r="BY644" s="109"/>
      <c r="BZ644" s="109"/>
      <c r="CA644" s="109"/>
      <c r="CB644" s="109"/>
      <c r="CC644" s="109"/>
      <c r="CD644" s="109"/>
    </row>
    <row r="645" spans="1:82" ht="10.5">
      <c r="A645" s="109"/>
      <c r="B645" s="110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22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70"/>
      <c r="BI645" s="109"/>
      <c r="BJ645" s="109"/>
      <c r="BK645" s="109"/>
      <c r="BL645" s="109"/>
      <c r="BM645" s="109"/>
      <c r="BN645" s="109"/>
      <c r="BO645" s="109"/>
      <c r="BP645" s="109"/>
      <c r="BQ645" s="109"/>
      <c r="BR645" s="109"/>
      <c r="BS645" s="109"/>
      <c r="BT645" s="109"/>
      <c r="BU645" s="109"/>
      <c r="BV645" s="109"/>
      <c r="BW645" s="109"/>
      <c r="BX645" s="109"/>
      <c r="BY645" s="109"/>
      <c r="BZ645" s="109"/>
      <c r="CA645" s="109"/>
      <c r="CB645" s="109"/>
      <c r="CC645" s="109"/>
      <c r="CD645" s="109"/>
    </row>
    <row r="646" spans="1:82" ht="10.5">
      <c r="A646" s="109"/>
      <c r="B646" s="110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22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09"/>
      <c r="BE646" s="109"/>
      <c r="BF646" s="109"/>
      <c r="BG646" s="109"/>
      <c r="BH646" s="170"/>
      <c r="BI646" s="109"/>
      <c r="BJ646" s="109"/>
      <c r="BK646" s="109"/>
      <c r="BL646" s="109"/>
      <c r="BM646" s="109"/>
      <c r="BN646" s="109"/>
      <c r="BO646" s="109"/>
      <c r="BP646" s="109"/>
      <c r="BQ646" s="109"/>
      <c r="BR646" s="109"/>
      <c r="BS646" s="109"/>
      <c r="BT646" s="109"/>
      <c r="BU646" s="109"/>
      <c r="BV646" s="109"/>
      <c r="BW646" s="109"/>
      <c r="BX646" s="109"/>
      <c r="BY646" s="109"/>
      <c r="BZ646" s="109"/>
      <c r="CA646" s="109"/>
      <c r="CB646" s="109"/>
      <c r="CC646" s="109"/>
      <c r="CD646" s="109"/>
    </row>
    <row r="647" spans="1:82" ht="10.5">
      <c r="A647" s="109"/>
      <c r="B647" s="110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22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70"/>
      <c r="BI647" s="109"/>
      <c r="BJ647" s="109"/>
      <c r="BK647" s="109"/>
      <c r="BL647" s="109"/>
      <c r="BM647" s="109"/>
      <c r="BN647" s="109"/>
      <c r="BO647" s="109"/>
      <c r="BP647" s="109"/>
      <c r="BQ647" s="109"/>
      <c r="BR647" s="109"/>
      <c r="BS647" s="109"/>
      <c r="BT647" s="109"/>
      <c r="BU647" s="109"/>
      <c r="BV647" s="109"/>
      <c r="BW647" s="109"/>
      <c r="BX647" s="109"/>
      <c r="BY647" s="109"/>
      <c r="BZ647" s="109"/>
      <c r="CA647" s="109"/>
      <c r="CB647" s="109"/>
      <c r="CC647" s="109"/>
      <c r="CD647" s="109"/>
    </row>
    <row r="648" spans="1:82" ht="10.5">
      <c r="A648" s="109"/>
      <c r="B648" s="110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22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70"/>
      <c r="BI648" s="109"/>
      <c r="BJ648" s="109"/>
      <c r="BK648" s="109"/>
      <c r="BL648" s="109"/>
      <c r="BM648" s="109"/>
      <c r="BN648" s="109"/>
      <c r="BO648" s="109"/>
      <c r="BP648" s="109"/>
      <c r="BQ648" s="109"/>
      <c r="BR648" s="109"/>
      <c r="BS648" s="109"/>
      <c r="BT648" s="109"/>
      <c r="BU648" s="109"/>
      <c r="BV648" s="109"/>
      <c r="BW648" s="109"/>
      <c r="BX648" s="109"/>
      <c r="BY648" s="109"/>
      <c r="BZ648" s="109"/>
      <c r="CA648" s="109"/>
      <c r="CB648" s="109"/>
      <c r="CC648" s="109"/>
      <c r="CD648" s="109"/>
    </row>
    <row r="649" spans="1:82" ht="10.5">
      <c r="A649" s="109"/>
      <c r="B649" s="110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22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70"/>
      <c r="BI649" s="109"/>
      <c r="BJ649" s="109"/>
      <c r="BK649" s="109"/>
      <c r="BL649" s="109"/>
      <c r="BM649" s="109"/>
      <c r="BN649" s="109"/>
      <c r="BO649" s="109"/>
      <c r="BP649" s="109"/>
      <c r="BQ649" s="109"/>
      <c r="BR649" s="109"/>
      <c r="BS649" s="109"/>
      <c r="BT649" s="109"/>
      <c r="BU649" s="109"/>
      <c r="BV649" s="109"/>
      <c r="BW649" s="109"/>
      <c r="BX649" s="109"/>
      <c r="BY649" s="109"/>
      <c r="BZ649" s="109"/>
      <c r="CA649" s="109"/>
      <c r="CB649" s="109"/>
      <c r="CC649" s="109"/>
      <c r="CD649" s="109"/>
    </row>
    <row r="650" spans="1:82" ht="10.5">
      <c r="A650" s="109"/>
      <c r="B650" s="110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22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70"/>
      <c r="BI650" s="109"/>
      <c r="BJ650" s="109"/>
      <c r="BK650" s="109"/>
      <c r="BL650" s="109"/>
      <c r="BM650" s="109"/>
      <c r="BN650" s="109"/>
      <c r="BO650" s="109"/>
      <c r="BP650" s="109"/>
      <c r="BQ650" s="109"/>
      <c r="BR650" s="109"/>
      <c r="BS650" s="109"/>
      <c r="BT650" s="109"/>
      <c r="BU650" s="109"/>
      <c r="BV650" s="109"/>
      <c r="BW650" s="109"/>
      <c r="BX650" s="109"/>
      <c r="BY650" s="109"/>
      <c r="BZ650" s="109"/>
      <c r="CA650" s="109"/>
      <c r="CB650" s="109"/>
      <c r="CC650" s="109"/>
      <c r="CD650" s="109"/>
    </row>
    <row r="651" spans="1:82" ht="10.5">
      <c r="A651" s="109"/>
      <c r="B651" s="110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22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70"/>
      <c r="BI651" s="109"/>
      <c r="BJ651" s="109"/>
      <c r="BK651" s="109"/>
      <c r="BL651" s="109"/>
      <c r="BM651" s="109"/>
      <c r="BN651" s="109"/>
      <c r="BO651" s="109"/>
      <c r="BP651" s="109"/>
      <c r="BQ651" s="109"/>
      <c r="BR651" s="109"/>
      <c r="BS651" s="109"/>
      <c r="BT651" s="109"/>
      <c r="BU651" s="109"/>
      <c r="BV651" s="109"/>
      <c r="BW651" s="109"/>
      <c r="BX651" s="109"/>
      <c r="BY651" s="109"/>
      <c r="BZ651" s="109"/>
      <c r="CA651" s="109"/>
      <c r="CB651" s="109"/>
      <c r="CC651" s="109"/>
      <c r="CD651" s="109"/>
    </row>
    <row r="652" spans="1:82" ht="10.5">
      <c r="A652" s="109"/>
      <c r="B652" s="110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22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70"/>
      <c r="BI652" s="109"/>
      <c r="BJ652" s="109"/>
      <c r="BK652" s="109"/>
      <c r="BL652" s="109"/>
      <c r="BM652" s="109"/>
      <c r="BN652" s="109"/>
      <c r="BO652" s="109"/>
      <c r="BP652" s="109"/>
      <c r="BQ652" s="109"/>
      <c r="BR652" s="109"/>
      <c r="BS652" s="109"/>
      <c r="BT652" s="109"/>
      <c r="BU652" s="109"/>
      <c r="BV652" s="109"/>
      <c r="BW652" s="109"/>
      <c r="BX652" s="109"/>
      <c r="BY652" s="109"/>
      <c r="BZ652" s="109"/>
      <c r="CA652" s="109"/>
      <c r="CB652" s="109"/>
      <c r="CC652" s="109"/>
      <c r="CD652" s="109"/>
    </row>
    <row r="653" spans="1:82" ht="10.5">
      <c r="A653" s="109"/>
      <c r="B653" s="110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22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70"/>
      <c r="BI653" s="109"/>
      <c r="BJ653" s="109"/>
      <c r="BK653" s="109"/>
      <c r="BL653" s="109"/>
      <c r="BM653" s="109"/>
      <c r="BN653" s="109"/>
      <c r="BO653" s="109"/>
      <c r="BP653" s="109"/>
      <c r="BQ653" s="109"/>
      <c r="BR653" s="109"/>
      <c r="BS653" s="109"/>
      <c r="BT653" s="109"/>
      <c r="BU653" s="109"/>
      <c r="BV653" s="109"/>
      <c r="BW653" s="109"/>
      <c r="BX653" s="109"/>
      <c r="BY653" s="109"/>
      <c r="BZ653" s="109"/>
      <c r="CA653" s="109"/>
      <c r="CB653" s="109"/>
      <c r="CC653" s="109"/>
      <c r="CD653" s="109"/>
    </row>
    <row r="654" spans="1:82" ht="10.5">
      <c r="A654" s="109"/>
      <c r="B654" s="110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22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70"/>
      <c r="BI654" s="109"/>
      <c r="BJ654" s="109"/>
      <c r="BK654" s="109"/>
      <c r="BL654" s="109"/>
      <c r="BM654" s="109"/>
      <c r="BN654" s="109"/>
      <c r="BO654" s="109"/>
      <c r="BP654" s="109"/>
      <c r="BQ654" s="109"/>
      <c r="BR654" s="109"/>
      <c r="BS654" s="109"/>
      <c r="BT654" s="109"/>
      <c r="BU654" s="109"/>
      <c r="BV654" s="109"/>
      <c r="BW654" s="109"/>
      <c r="BX654" s="109"/>
      <c r="BY654" s="109"/>
      <c r="BZ654" s="109"/>
      <c r="CA654" s="109"/>
      <c r="CB654" s="109"/>
      <c r="CC654" s="109"/>
      <c r="CD654" s="109"/>
    </row>
    <row r="655" spans="1:82" ht="10.5">
      <c r="A655" s="109"/>
      <c r="B655" s="110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22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70"/>
      <c r="BI655" s="109"/>
      <c r="BJ655" s="109"/>
      <c r="BK655" s="109"/>
      <c r="BL655" s="109"/>
      <c r="BM655" s="109"/>
      <c r="BN655" s="109"/>
      <c r="BO655" s="109"/>
      <c r="BP655" s="109"/>
      <c r="BQ655" s="109"/>
      <c r="BR655" s="109"/>
      <c r="BS655" s="109"/>
      <c r="BT655" s="109"/>
      <c r="BU655" s="109"/>
      <c r="BV655" s="109"/>
      <c r="BW655" s="109"/>
      <c r="BX655" s="109"/>
      <c r="BY655" s="109"/>
      <c r="BZ655" s="109"/>
      <c r="CA655" s="109"/>
      <c r="CB655" s="109"/>
      <c r="CC655" s="109"/>
      <c r="CD655" s="109"/>
    </row>
    <row r="656" spans="1:82" ht="10.5">
      <c r="A656" s="109"/>
      <c r="B656" s="110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22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70"/>
      <c r="BI656" s="109"/>
      <c r="BJ656" s="109"/>
      <c r="BK656" s="109"/>
      <c r="BL656" s="109"/>
      <c r="BM656" s="109"/>
      <c r="BN656" s="109"/>
      <c r="BO656" s="109"/>
      <c r="BP656" s="109"/>
      <c r="BQ656" s="109"/>
      <c r="BR656" s="109"/>
      <c r="BS656" s="109"/>
      <c r="BT656" s="109"/>
      <c r="BU656" s="109"/>
      <c r="BV656" s="109"/>
      <c r="BW656" s="109"/>
      <c r="BX656" s="109"/>
      <c r="BY656" s="109"/>
      <c r="BZ656" s="109"/>
      <c r="CA656" s="109"/>
      <c r="CB656" s="109"/>
      <c r="CC656" s="109"/>
      <c r="CD656" s="109"/>
    </row>
    <row r="657" spans="1:82" ht="10.5">
      <c r="A657" s="109"/>
      <c r="B657" s="110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22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70"/>
      <c r="BI657" s="109"/>
      <c r="BJ657" s="109"/>
      <c r="BK657" s="109"/>
      <c r="BL657" s="109"/>
      <c r="BM657" s="109"/>
      <c r="BN657" s="109"/>
      <c r="BO657" s="109"/>
      <c r="BP657" s="109"/>
      <c r="BQ657" s="109"/>
      <c r="BR657" s="109"/>
      <c r="BS657" s="109"/>
      <c r="BT657" s="109"/>
      <c r="BU657" s="109"/>
      <c r="BV657" s="109"/>
      <c r="BW657" s="109"/>
      <c r="BX657" s="109"/>
      <c r="BY657" s="109"/>
      <c r="BZ657" s="109"/>
      <c r="CA657" s="109"/>
      <c r="CB657" s="109"/>
      <c r="CC657" s="109"/>
      <c r="CD657" s="109"/>
    </row>
    <row r="658" spans="1:82" ht="10.5">
      <c r="A658" s="109"/>
      <c r="B658" s="110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22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70"/>
      <c r="BI658" s="109"/>
      <c r="BJ658" s="109"/>
      <c r="BK658" s="109"/>
      <c r="BL658" s="109"/>
      <c r="BM658" s="109"/>
      <c r="BN658" s="109"/>
      <c r="BO658" s="109"/>
      <c r="BP658" s="109"/>
      <c r="BQ658" s="109"/>
      <c r="BR658" s="109"/>
      <c r="BS658" s="109"/>
      <c r="BT658" s="109"/>
      <c r="BU658" s="109"/>
      <c r="BV658" s="109"/>
      <c r="BW658" s="109"/>
      <c r="BX658" s="109"/>
      <c r="BY658" s="109"/>
      <c r="BZ658" s="109"/>
      <c r="CA658" s="109"/>
      <c r="CB658" s="109"/>
      <c r="CC658" s="109"/>
      <c r="CD658" s="109"/>
    </row>
    <row r="659" spans="1:82" ht="10.5">
      <c r="A659" s="109"/>
      <c r="B659" s="110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22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70"/>
      <c r="BI659" s="109"/>
      <c r="BJ659" s="109"/>
      <c r="BK659" s="109"/>
      <c r="BL659" s="109"/>
      <c r="BM659" s="109"/>
      <c r="BN659" s="109"/>
      <c r="BO659" s="109"/>
      <c r="BP659" s="109"/>
      <c r="BQ659" s="109"/>
      <c r="BR659" s="109"/>
      <c r="BS659" s="109"/>
      <c r="BT659" s="109"/>
      <c r="BU659" s="109"/>
      <c r="BV659" s="109"/>
      <c r="BW659" s="109"/>
      <c r="BX659" s="109"/>
      <c r="BY659" s="109"/>
      <c r="BZ659" s="109"/>
      <c r="CA659" s="109"/>
      <c r="CB659" s="109"/>
      <c r="CC659" s="109"/>
      <c r="CD659" s="109"/>
    </row>
    <row r="660" spans="1:82" ht="10.5">
      <c r="A660" s="109"/>
      <c r="B660" s="110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22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70"/>
      <c r="BI660" s="109"/>
      <c r="BJ660" s="109"/>
      <c r="BK660" s="109"/>
      <c r="BL660" s="109"/>
      <c r="BM660" s="109"/>
      <c r="BN660" s="109"/>
      <c r="BO660" s="109"/>
      <c r="BP660" s="109"/>
      <c r="BQ660" s="109"/>
      <c r="BR660" s="109"/>
      <c r="BS660" s="109"/>
      <c r="BT660" s="109"/>
      <c r="BU660" s="109"/>
      <c r="BV660" s="109"/>
      <c r="BW660" s="109"/>
      <c r="BX660" s="109"/>
      <c r="BY660" s="109"/>
      <c r="BZ660" s="109"/>
      <c r="CA660" s="109"/>
      <c r="CB660" s="109"/>
      <c r="CC660" s="109"/>
      <c r="CD660" s="109"/>
    </row>
    <row r="661" spans="1:82" ht="10.5">
      <c r="A661" s="109"/>
      <c r="B661" s="110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22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70"/>
      <c r="BI661" s="109"/>
      <c r="BJ661" s="109"/>
      <c r="BK661" s="109"/>
      <c r="BL661" s="109"/>
      <c r="BM661" s="109"/>
      <c r="BN661" s="109"/>
      <c r="BO661" s="109"/>
      <c r="BP661" s="109"/>
      <c r="BQ661" s="109"/>
      <c r="BR661" s="109"/>
      <c r="BS661" s="109"/>
      <c r="BT661" s="109"/>
      <c r="BU661" s="109"/>
      <c r="BV661" s="109"/>
      <c r="BW661" s="109"/>
      <c r="BX661" s="109"/>
      <c r="BY661" s="109"/>
      <c r="BZ661" s="109"/>
      <c r="CA661" s="109"/>
      <c r="CB661" s="109"/>
      <c r="CC661" s="109"/>
      <c r="CD661" s="109"/>
    </row>
    <row r="662" spans="1:82" ht="10.5">
      <c r="A662" s="109"/>
      <c r="B662" s="110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22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70"/>
      <c r="BI662" s="109"/>
      <c r="BJ662" s="109"/>
      <c r="BK662" s="109"/>
      <c r="BL662" s="109"/>
      <c r="BM662" s="109"/>
      <c r="BN662" s="109"/>
      <c r="BO662" s="109"/>
      <c r="BP662" s="109"/>
      <c r="BQ662" s="109"/>
      <c r="BR662" s="109"/>
      <c r="BS662" s="109"/>
      <c r="BT662" s="109"/>
      <c r="BU662" s="109"/>
      <c r="BV662" s="109"/>
      <c r="BW662" s="109"/>
      <c r="BX662" s="109"/>
      <c r="BY662" s="109"/>
      <c r="BZ662" s="109"/>
      <c r="CA662" s="109"/>
      <c r="CB662" s="109"/>
      <c r="CC662" s="109"/>
      <c r="CD662" s="109"/>
    </row>
    <row r="663" spans="1:82" ht="10.5">
      <c r="A663" s="109"/>
      <c r="B663" s="110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22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70"/>
      <c r="BI663" s="109"/>
      <c r="BJ663" s="109"/>
      <c r="BK663" s="109"/>
      <c r="BL663" s="109"/>
      <c r="BM663" s="109"/>
      <c r="BN663" s="109"/>
      <c r="BO663" s="109"/>
      <c r="BP663" s="109"/>
      <c r="BQ663" s="109"/>
      <c r="BR663" s="109"/>
      <c r="BS663" s="109"/>
      <c r="BT663" s="109"/>
      <c r="BU663" s="109"/>
      <c r="BV663" s="109"/>
      <c r="BW663" s="109"/>
      <c r="BX663" s="109"/>
      <c r="BY663" s="109"/>
      <c r="BZ663" s="109"/>
      <c r="CA663" s="109"/>
      <c r="CB663" s="109"/>
      <c r="CC663" s="109"/>
      <c r="CD663" s="109"/>
    </row>
    <row r="664" spans="1:82" ht="10.5">
      <c r="A664" s="109"/>
      <c r="B664" s="110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22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09"/>
      <c r="BE664" s="109"/>
      <c r="BF664" s="109"/>
      <c r="BG664" s="109"/>
      <c r="BH664" s="170"/>
      <c r="BI664" s="109"/>
      <c r="BJ664" s="109"/>
      <c r="BK664" s="109"/>
      <c r="BL664" s="109"/>
      <c r="BM664" s="109"/>
      <c r="BN664" s="109"/>
      <c r="BO664" s="109"/>
      <c r="BP664" s="109"/>
      <c r="BQ664" s="109"/>
      <c r="BR664" s="109"/>
      <c r="BS664" s="109"/>
      <c r="BT664" s="109"/>
      <c r="BU664" s="109"/>
      <c r="BV664" s="109"/>
      <c r="BW664" s="109"/>
      <c r="BX664" s="109"/>
      <c r="BY664" s="109"/>
      <c r="BZ664" s="109"/>
      <c r="CA664" s="109"/>
      <c r="CB664" s="109"/>
      <c r="CC664" s="109"/>
      <c r="CD664" s="109"/>
    </row>
    <row r="665" spans="1:82" ht="10.5">
      <c r="A665" s="109"/>
      <c r="B665" s="110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22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70"/>
      <c r="BI665" s="109"/>
      <c r="BJ665" s="109"/>
      <c r="BK665" s="109"/>
      <c r="BL665" s="109"/>
      <c r="BM665" s="109"/>
      <c r="BN665" s="109"/>
      <c r="BO665" s="109"/>
      <c r="BP665" s="109"/>
      <c r="BQ665" s="109"/>
      <c r="BR665" s="109"/>
      <c r="BS665" s="109"/>
      <c r="BT665" s="109"/>
      <c r="BU665" s="109"/>
      <c r="BV665" s="109"/>
      <c r="BW665" s="109"/>
      <c r="BX665" s="109"/>
      <c r="BY665" s="109"/>
      <c r="BZ665" s="109"/>
      <c r="CA665" s="109"/>
      <c r="CB665" s="109"/>
      <c r="CC665" s="109"/>
      <c r="CD665" s="109"/>
    </row>
    <row r="666" spans="1:82" ht="10.5">
      <c r="A666" s="109"/>
      <c r="B666" s="110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22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09"/>
      <c r="BE666" s="109"/>
      <c r="BF666" s="109"/>
      <c r="BG666" s="109"/>
      <c r="BH666" s="170"/>
      <c r="BI666" s="109"/>
      <c r="BJ666" s="109"/>
      <c r="BK666" s="109"/>
      <c r="BL666" s="109"/>
      <c r="BM666" s="109"/>
      <c r="BN666" s="109"/>
      <c r="BO666" s="109"/>
      <c r="BP666" s="109"/>
      <c r="BQ666" s="109"/>
      <c r="BR666" s="109"/>
      <c r="BS666" s="109"/>
      <c r="BT666" s="109"/>
      <c r="BU666" s="109"/>
      <c r="BV666" s="109"/>
      <c r="BW666" s="109"/>
      <c r="BX666" s="109"/>
      <c r="BY666" s="109"/>
      <c r="BZ666" s="109"/>
      <c r="CA666" s="109"/>
      <c r="CB666" s="109"/>
      <c r="CC666" s="109"/>
      <c r="CD666" s="109"/>
    </row>
    <row r="667" spans="1:82" ht="10.5">
      <c r="A667" s="109"/>
      <c r="B667" s="110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22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70"/>
      <c r="BI667" s="109"/>
      <c r="BJ667" s="109"/>
      <c r="BK667" s="109"/>
      <c r="BL667" s="109"/>
      <c r="BM667" s="109"/>
      <c r="BN667" s="109"/>
      <c r="BO667" s="109"/>
      <c r="BP667" s="109"/>
      <c r="BQ667" s="109"/>
      <c r="BR667" s="109"/>
      <c r="BS667" s="109"/>
      <c r="BT667" s="109"/>
      <c r="BU667" s="109"/>
      <c r="BV667" s="109"/>
      <c r="BW667" s="109"/>
      <c r="BX667" s="109"/>
      <c r="BY667" s="109"/>
      <c r="BZ667" s="109"/>
      <c r="CA667" s="109"/>
      <c r="CB667" s="109"/>
      <c r="CC667" s="109"/>
      <c r="CD667" s="109"/>
    </row>
    <row r="668" spans="1:82" ht="10.5">
      <c r="A668" s="109"/>
      <c r="B668" s="110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22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70"/>
      <c r="BI668" s="109"/>
      <c r="BJ668" s="109"/>
      <c r="BK668" s="109"/>
      <c r="BL668" s="109"/>
      <c r="BM668" s="109"/>
      <c r="BN668" s="109"/>
      <c r="BO668" s="109"/>
      <c r="BP668" s="109"/>
      <c r="BQ668" s="109"/>
      <c r="BR668" s="109"/>
      <c r="BS668" s="109"/>
      <c r="BT668" s="109"/>
      <c r="BU668" s="109"/>
      <c r="BV668" s="109"/>
      <c r="BW668" s="109"/>
      <c r="BX668" s="109"/>
      <c r="BY668" s="109"/>
      <c r="BZ668" s="109"/>
      <c r="CA668" s="109"/>
      <c r="CB668" s="109"/>
      <c r="CC668" s="109"/>
      <c r="CD668" s="109"/>
    </row>
    <row r="669" spans="1:82" ht="10.5">
      <c r="A669" s="109"/>
      <c r="B669" s="110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22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70"/>
      <c r="BI669" s="109"/>
      <c r="BJ669" s="109"/>
      <c r="BK669" s="109"/>
      <c r="BL669" s="109"/>
      <c r="BM669" s="109"/>
      <c r="BN669" s="109"/>
      <c r="BO669" s="109"/>
      <c r="BP669" s="109"/>
      <c r="BQ669" s="109"/>
      <c r="BR669" s="109"/>
      <c r="BS669" s="109"/>
      <c r="BT669" s="109"/>
      <c r="BU669" s="109"/>
      <c r="BV669" s="109"/>
      <c r="BW669" s="109"/>
      <c r="BX669" s="109"/>
      <c r="BY669" s="109"/>
      <c r="BZ669" s="109"/>
      <c r="CA669" s="109"/>
      <c r="CB669" s="109"/>
      <c r="CC669" s="109"/>
      <c r="CD669" s="109"/>
    </row>
    <row r="670" spans="1:82" ht="10.5">
      <c r="A670" s="109"/>
      <c r="B670" s="110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22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70"/>
      <c r="BI670" s="109"/>
      <c r="BJ670" s="109"/>
      <c r="BK670" s="109"/>
      <c r="BL670" s="109"/>
      <c r="BM670" s="109"/>
      <c r="BN670" s="109"/>
      <c r="BO670" s="109"/>
      <c r="BP670" s="109"/>
      <c r="BQ670" s="109"/>
      <c r="BR670" s="109"/>
      <c r="BS670" s="109"/>
      <c r="BT670" s="109"/>
      <c r="BU670" s="109"/>
      <c r="BV670" s="109"/>
      <c r="BW670" s="109"/>
      <c r="BX670" s="109"/>
      <c r="BY670" s="109"/>
      <c r="BZ670" s="109"/>
      <c r="CA670" s="109"/>
      <c r="CB670" s="109"/>
      <c r="CC670" s="109"/>
      <c r="CD670" s="109"/>
    </row>
    <row r="671" spans="1:82" ht="10.5">
      <c r="A671" s="109"/>
      <c r="B671" s="110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22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70"/>
      <c r="BI671" s="109"/>
      <c r="BJ671" s="109"/>
      <c r="BK671" s="109"/>
      <c r="BL671" s="109"/>
      <c r="BM671" s="109"/>
      <c r="BN671" s="109"/>
      <c r="BO671" s="109"/>
      <c r="BP671" s="109"/>
      <c r="BQ671" s="109"/>
      <c r="BR671" s="109"/>
      <c r="BS671" s="109"/>
      <c r="BT671" s="109"/>
      <c r="BU671" s="109"/>
      <c r="BV671" s="109"/>
      <c r="BW671" s="109"/>
      <c r="BX671" s="109"/>
      <c r="BY671" s="109"/>
      <c r="BZ671" s="109"/>
      <c r="CA671" s="109"/>
      <c r="CB671" s="109"/>
      <c r="CC671" s="109"/>
      <c r="CD671" s="109"/>
    </row>
    <row r="672" spans="1:82" ht="10.5">
      <c r="A672" s="109"/>
      <c r="B672" s="110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22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70"/>
      <c r="BI672" s="109"/>
      <c r="BJ672" s="109"/>
      <c r="BK672" s="109"/>
      <c r="BL672" s="109"/>
      <c r="BM672" s="109"/>
      <c r="BN672" s="109"/>
      <c r="BO672" s="109"/>
      <c r="BP672" s="109"/>
      <c r="BQ672" s="109"/>
      <c r="BR672" s="109"/>
      <c r="BS672" s="109"/>
      <c r="BT672" s="109"/>
      <c r="BU672" s="109"/>
      <c r="BV672" s="109"/>
      <c r="BW672" s="109"/>
      <c r="BX672" s="109"/>
      <c r="BY672" s="109"/>
      <c r="BZ672" s="109"/>
      <c r="CA672" s="109"/>
      <c r="CB672" s="109"/>
      <c r="CC672" s="109"/>
      <c r="CD672" s="109"/>
    </row>
    <row r="673" spans="1:82" ht="10.5">
      <c r="A673" s="109"/>
      <c r="B673" s="110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22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70"/>
      <c r="BI673" s="109"/>
      <c r="BJ673" s="109"/>
      <c r="BK673" s="109"/>
      <c r="BL673" s="109"/>
      <c r="BM673" s="109"/>
      <c r="BN673" s="109"/>
      <c r="BO673" s="109"/>
      <c r="BP673" s="109"/>
      <c r="BQ673" s="109"/>
      <c r="BR673" s="109"/>
      <c r="BS673" s="109"/>
      <c r="BT673" s="109"/>
      <c r="BU673" s="109"/>
      <c r="BV673" s="109"/>
      <c r="BW673" s="109"/>
      <c r="BX673" s="109"/>
      <c r="BY673" s="109"/>
      <c r="BZ673" s="109"/>
      <c r="CA673" s="109"/>
      <c r="CB673" s="109"/>
      <c r="CC673" s="109"/>
      <c r="CD673" s="109"/>
    </row>
    <row r="674" spans="1:82" ht="10.5">
      <c r="A674" s="109"/>
      <c r="B674" s="110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22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70"/>
      <c r="BI674" s="109"/>
      <c r="BJ674" s="109"/>
      <c r="BK674" s="109"/>
      <c r="BL674" s="109"/>
      <c r="BM674" s="109"/>
      <c r="BN674" s="109"/>
      <c r="BO674" s="109"/>
      <c r="BP674" s="109"/>
      <c r="BQ674" s="109"/>
      <c r="BR674" s="109"/>
      <c r="BS674" s="109"/>
      <c r="BT674" s="109"/>
      <c r="BU674" s="109"/>
      <c r="BV674" s="109"/>
      <c r="BW674" s="109"/>
      <c r="BX674" s="109"/>
      <c r="BY674" s="109"/>
      <c r="BZ674" s="109"/>
      <c r="CA674" s="109"/>
      <c r="CB674" s="109"/>
      <c r="CC674" s="109"/>
      <c r="CD674" s="109"/>
    </row>
    <row r="675" spans="1:82" ht="10.5">
      <c r="A675" s="109"/>
      <c r="B675" s="110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22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70"/>
      <c r="BI675" s="109"/>
      <c r="BJ675" s="109"/>
      <c r="BK675" s="109"/>
      <c r="BL675" s="109"/>
      <c r="BM675" s="109"/>
      <c r="BN675" s="109"/>
      <c r="BO675" s="109"/>
      <c r="BP675" s="109"/>
      <c r="BQ675" s="109"/>
      <c r="BR675" s="109"/>
      <c r="BS675" s="109"/>
      <c r="BT675" s="109"/>
      <c r="BU675" s="109"/>
      <c r="BV675" s="109"/>
      <c r="BW675" s="109"/>
      <c r="BX675" s="109"/>
      <c r="BY675" s="109"/>
      <c r="BZ675" s="109"/>
      <c r="CA675" s="109"/>
      <c r="CB675" s="109"/>
      <c r="CC675" s="109"/>
      <c r="CD675" s="109"/>
    </row>
    <row r="676" spans="1:82" ht="10.5">
      <c r="A676" s="109"/>
      <c r="B676" s="110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22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70"/>
      <c r="BI676" s="109"/>
      <c r="BJ676" s="109"/>
      <c r="BK676" s="109"/>
      <c r="BL676" s="109"/>
      <c r="BM676" s="109"/>
      <c r="BN676" s="109"/>
      <c r="BO676" s="109"/>
      <c r="BP676" s="109"/>
      <c r="BQ676" s="109"/>
      <c r="BR676" s="109"/>
      <c r="BS676" s="109"/>
      <c r="BT676" s="109"/>
      <c r="BU676" s="109"/>
      <c r="BV676" s="109"/>
      <c r="BW676" s="109"/>
      <c r="BX676" s="109"/>
      <c r="BY676" s="109"/>
      <c r="BZ676" s="109"/>
      <c r="CA676" s="109"/>
      <c r="CB676" s="109"/>
      <c r="CC676" s="109"/>
      <c r="CD676" s="109"/>
    </row>
    <row r="677" spans="1:82" ht="10.5">
      <c r="A677" s="109"/>
      <c r="B677" s="110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22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70"/>
      <c r="BI677" s="109"/>
      <c r="BJ677" s="109"/>
      <c r="BK677" s="109"/>
      <c r="BL677" s="109"/>
      <c r="BM677" s="109"/>
      <c r="BN677" s="109"/>
      <c r="BO677" s="109"/>
      <c r="BP677" s="109"/>
      <c r="BQ677" s="109"/>
      <c r="BR677" s="109"/>
      <c r="BS677" s="109"/>
      <c r="BT677" s="109"/>
      <c r="BU677" s="109"/>
      <c r="BV677" s="109"/>
      <c r="BW677" s="109"/>
      <c r="BX677" s="109"/>
      <c r="BY677" s="109"/>
      <c r="BZ677" s="109"/>
      <c r="CA677" s="109"/>
      <c r="CB677" s="109"/>
      <c r="CC677" s="109"/>
      <c r="CD677" s="109"/>
    </row>
    <row r="678" spans="1:82" ht="10.5">
      <c r="A678" s="109"/>
      <c r="B678" s="110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22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70"/>
      <c r="BI678" s="109"/>
      <c r="BJ678" s="109"/>
      <c r="BK678" s="109"/>
      <c r="BL678" s="109"/>
      <c r="BM678" s="109"/>
      <c r="BN678" s="109"/>
      <c r="BO678" s="109"/>
      <c r="BP678" s="109"/>
      <c r="BQ678" s="109"/>
      <c r="BR678" s="109"/>
      <c r="BS678" s="109"/>
      <c r="BT678" s="109"/>
      <c r="BU678" s="109"/>
      <c r="BV678" s="109"/>
      <c r="BW678" s="109"/>
      <c r="BX678" s="109"/>
      <c r="BY678" s="109"/>
      <c r="BZ678" s="109"/>
      <c r="CA678" s="109"/>
      <c r="CB678" s="109"/>
      <c r="CC678" s="109"/>
      <c r="CD678" s="109"/>
    </row>
    <row r="679" spans="1:82" ht="10.5">
      <c r="A679" s="109"/>
      <c r="B679" s="110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22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70"/>
      <c r="BI679" s="109"/>
      <c r="BJ679" s="109"/>
      <c r="BK679" s="109"/>
      <c r="BL679" s="109"/>
      <c r="BM679" s="109"/>
      <c r="BN679" s="109"/>
      <c r="BO679" s="109"/>
      <c r="BP679" s="109"/>
      <c r="BQ679" s="109"/>
      <c r="BR679" s="109"/>
      <c r="BS679" s="109"/>
      <c r="BT679" s="109"/>
      <c r="BU679" s="109"/>
      <c r="BV679" s="109"/>
      <c r="BW679" s="109"/>
      <c r="BX679" s="109"/>
      <c r="BY679" s="109"/>
      <c r="BZ679" s="109"/>
      <c r="CA679" s="109"/>
      <c r="CB679" s="109"/>
      <c r="CC679" s="109"/>
      <c r="CD679" s="109"/>
    </row>
    <row r="680" spans="1:82" ht="10.5">
      <c r="A680" s="109"/>
      <c r="B680" s="110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22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70"/>
      <c r="BI680" s="109"/>
      <c r="BJ680" s="109"/>
      <c r="BK680" s="109"/>
      <c r="BL680" s="109"/>
      <c r="BM680" s="109"/>
      <c r="BN680" s="109"/>
      <c r="BO680" s="109"/>
      <c r="BP680" s="109"/>
      <c r="BQ680" s="109"/>
      <c r="BR680" s="109"/>
      <c r="BS680" s="109"/>
      <c r="BT680" s="109"/>
      <c r="BU680" s="109"/>
      <c r="BV680" s="109"/>
      <c r="BW680" s="109"/>
      <c r="BX680" s="109"/>
      <c r="BY680" s="109"/>
      <c r="BZ680" s="109"/>
      <c r="CA680" s="109"/>
      <c r="CB680" s="109"/>
      <c r="CC680" s="109"/>
      <c r="CD680" s="109"/>
    </row>
    <row r="681" spans="1:82" ht="10.5">
      <c r="A681" s="109"/>
      <c r="B681" s="110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22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70"/>
      <c r="BI681" s="109"/>
      <c r="BJ681" s="109"/>
      <c r="BK681" s="109"/>
      <c r="BL681" s="109"/>
      <c r="BM681" s="109"/>
      <c r="BN681" s="109"/>
      <c r="BO681" s="109"/>
      <c r="BP681" s="109"/>
      <c r="BQ681" s="109"/>
      <c r="BR681" s="109"/>
      <c r="BS681" s="109"/>
      <c r="BT681" s="109"/>
      <c r="BU681" s="109"/>
      <c r="BV681" s="109"/>
      <c r="BW681" s="109"/>
      <c r="BX681" s="109"/>
      <c r="BY681" s="109"/>
      <c r="BZ681" s="109"/>
      <c r="CA681" s="109"/>
      <c r="CB681" s="109"/>
      <c r="CC681" s="109"/>
      <c r="CD681" s="109"/>
    </row>
    <row r="682" spans="1:82" ht="10.5">
      <c r="A682" s="109"/>
      <c r="B682" s="110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22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70"/>
      <c r="BI682" s="109"/>
      <c r="BJ682" s="109"/>
      <c r="BK682" s="109"/>
      <c r="BL682" s="109"/>
      <c r="BM682" s="109"/>
      <c r="BN682" s="109"/>
      <c r="BO682" s="109"/>
      <c r="BP682" s="109"/>
      <c r="BQ682" s="109"/>
      <c r="BR682" s="109"/>
      <c r="BS682" s="109"/>
      <c r="BT682" s="109"/>
      <c r="BU682" s="109"/>
      <c r="BV682" s="109"/>
      <c r="BW682" s="109"/>
      <c r="BX682" s="109"/>
      <c r="BY682" s="109"/>
      <c r="BZ682" s="109"/>
      <c r="CA682" s="109"/>
      <c r="CB682" s="109"/>
      <c r="CC682" s="109"/>
      <c r="CD682" s="109"/>
    </row>
    <row r="683" spans="1:82" ht="10.5">
      <c r="A683" s="109"/>
      <c r="B683" s="110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22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70"/>
      <c r="BI683" s="109"/>
      <c r="BJ683" s="109"/>
      <c r="BK683" s="109"/>
      <c r="BL683" s="109"/>
      <c r="BM683" s="109"/>
      <c r="BN683" s="109"/>
      <c r="BO683" s="109"/>
      <c r="BP683" s="109"/>
      <c r="BQ683" s="109"/>
      <c r="BR683" s="109"/>
      <c r="BS683" s="109"/>
      <c r="BT683" s="109"/>
      <c r="BU683" s="109"/>
      <c r="BV683" s="109"/>
      <c r="BW683" s="109"/>
      <c r="BX683" s="109"/>
      <c r="BY683" s="109"/>
      <c r="BZ683" s="109"/>
      <c r="CA683" s="109"/>
      <c r="CB683" s="109"/>
      <c r="CC683" s="109"/>
      <c r="CD683" s="109"/>
    </row>
    <row r="684" spans="1:82" ht="10.5">
      <c r="A684" s="109"/>
      <c r="B684" s="110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22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70"/>
      <c r="BI684" s="109"/>
      <c r="BJ684" s="109"/>
      <c r="BK684" s="109"/>
      <c r="BL684" s="109"/>
      <c r="BM684" s="109"/>
      <c r="BN684" s="109"/>
      <c r="BO684" s="109"/>
      <c r="BP684" s="109"/>
      <c r="BQ684" s="109"/>
      <c r="BR684" s="109"/>
      <c r="BS684" s="109"/>
      <c r="BT684" s="109"/>
      <c r="BU684" s="109"/>
      <c r="BV684" s="109"/>
      <c r="BW684" s="109"/>
      <c r="BX684" s="109"/>
      <c r="BY684" s="109"/>
      <c r="BZ684" s="109"/>
      <c r="CA684" s="109"/>
      <c r="CB684" s="109"/>
      <c r="CC684" s="109"/>
      <c r="CD684" s="109"/>
    </row>
    <row r="685" spans="1:82" ht="10.5">
      <c r="A685" s="109"/>
      <c r="B685" s="110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22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70"/>
      <c r="BI685" s="109"/>
      <c r="BJ685" s="109"/>
      <c r="BK685" s="109"/>
      <c r="BL685" s="109"/>
      <c r="BM685" s="109"/>
      <c r="BN685" s="109"/>
      <c r="BO685" s="109"/>
      <c r="BP685" s="109"/>
      <c r="BQ685" s="109"/>
      <c r="BR685" s="109"/>
      <c r="BS685" s="109"/>
      <c r="BT685" s="109"/>
      <c r="BU685" s="109"/>
      <c r="BV685" s="109"/>
      <c r="BW685" s="109"/>
      <c r="BX685" s="109"/>
      <c r="BY685" s="109"/>
      <c r="BZ685" s="109"/>
      <c r="CA685" s="109"/>
      <c r="CB685" s="109"/>
      <c r="CC685" s="109"/>
      <c r="CD685" s="109"/>
    </row>
    <row r="686" spans="1:82" ht="10.5">
      <c r="A686" s="109"/>
      <c r="B686" s="110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22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70"/>
      <c r="BI686" s="109"/>
      <c r="BJ686" s="109"/>
      <c r="BK686" s="109"/>
      <c r="BL686" s="109"/>
      <c r="BM686" s="109"/>
      <c r="BN686" s="109"/>
      <c r="BO686" s="109"/>
      <c r="BP686" s="109"/>
      <c r="BQ686" s="109"/>
      <c r="BR686" s="109"/>
      <c r="BS686" s="109"/>
      <c r="BT686" s="109"/>
      <c r="BU686" s="109"/>
      <c r="BV686" s="109"/>
      <c r="BW686" s="109"/>
      <c r="BX686" s="109"/>
      <c r="BY686" s="109"/>
      <c r="BZ686" s="109"/>
      <c r="CA686" s="109"/>
      <c r="CB686" s="109"/>
      <c r="CC686" s="109"/>
      <c r="CD686" s="109"/>
    </row>
    <row r="687" spans="1:82" ht="10.5">
      <c r="A687" s="109"/>
      <c r="B687" s="110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22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70"/>
      <c r="BI687" s="109"/>
      <c r="BJ687" s="109"/>
      <c r="BK687" s="109"/>
      <c r="BL687" s="109"/>
      <c r="BM687" s="109"/>
      <c r="BN687" s="109"/>
      <c r="BO687" s="109"/>
      <c r="BP687" s="109"/>
      <c r="BQ687" s="109"/>
      <c r="BR687" s="109"/>
      <c r="BS687" s="109"/>
      <c r="BT687" s="109"/>
      <c r="BU687" s="109"/>
      <c r="BV687" s="109"/>
      <c r="BW687" s="109"/>
      <c r="BX687" s="109"/>
      <c r="BY687" s="109"/>
      <c r="BZ687" s="109"/>
      <c r="CA687" s="109"/>
      <c r="CB687" s="109"/>
      <c r="CC687" s="109"/>
      <c r="CD687" s="109"/>
    </row>
    <row r="688" spans="1:82" ht="10.5">
      <c r="A688" s="109"/>
      <c r="B688" s="110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22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70"/>
      <c r="BI688" s="109"/>
      <c r="BJ688" s="109"/>
      <c r="BK688" s="109"/>
      <c r="BL688" s="109"/>
      <c r="BM688" s="109"/>
      <c r="BN688" s="109"/>
      <c r="BO688" s="109"/>
      <c r="BP688" s="109"/>
      <c r="BQ688" s="109"/>
      <c r="BR688" s="109"/>
      <c r="BS688" s="109"/>
      <c r="BT688" s="109"/>
      <c r="BU688" s="109"/>
      <c r="BV688" s="109"/>
      <c r="BW688" s="109"/>
      <c r="BX688" s="109"/>
      <c r="BY688" s="109"/>
      <c r="BZ688" s="109"/>
      <c r="CA688" s="109"/>
      <c r="CB688" s="109"/>
      <c r="CC688" s="109"/>
      <c r="CD688" s="109"/>
    </row>
    <row r="689" spans="1:82" ht="10.5">
      <c r="A689" s="109"/>
      <c r="B689" s="110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22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70"/>
      <c r="BI689" s="109"/>
      <c r="BJ689" s="109"/>
      <c r="BK689" s="109"/>
      <c r="BL689" s="109"/>
      <c r="BM689" s="109"/>
      <c r="BN689" s="109"/>
      <c r="BO689" s="109"/>
      <c r="BP689" s="109"/>
      <c r="BQ689" s="109"/>
      <c r="BR689" s="109"/>
      <c r="BS689" s="109"/>
      <c r="BT689" s="109"/>
      <c r="BU689" s="109"/>
      <c r="BV689" s="109"/>
      <c r="BW689" s="109"/>
      <c r="BX689" s="109"/>
      <c r="BY689" s="109"/>
      <c r="BZ689" s="109"/>
      <c r="CA689" s="109"/>
      <c r="CB689" s="109"/>
      <c r="CC689" s="109"/>
      <c r="CD689" s="109"/>
    </row>
    <row r="690" spans="1:82" ht="10.5">
      <c r="A690" s="109"/>
      <c r="B690" s="110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22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70"/>
      <c r="BI690" s="109"/>
      <c r="BJ690" s="109"/>
      <c r="BK690" s="109"/>
      <c r="BL690" s="109"/>
      <c r="BM690" s="109"/>
      <c r="BN690" s="109"/>
      <c r="BO690" s="109"/>
      <c r="BP690" s="109"/>
      <c r="BQ690" s="109"/>
      <c r="BR690" s="109"/>
      <c r="BS690" s="109"/>
      <c r="BT690" s="109"/>
      <c r="BU690" s="109"/>
      <c r="BV690" s="109"/>
      <c r="BW690" s="109"/>
      <c r="BX690" s="109"/>
      <c r="BY690" s="109"/>
      <c r="BZ690" s="109"/>
      <c r="CA690" s="109"/>
      <c r="CB690" s="109"/>
      <c r="CC690" s="109"/>
      <c r="CD690" s="109"/>
    </row>
    <row r="691" spans="1:82" ht="10.5">
      <c r="A691" s="109"/>
      <c r="B691" s="110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22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70"/>
      <c r="BI691" s="109"/>
      <c r="BJ691" s="109"/>
      <c r="BK691" s="109"/>
      <c r="BL691" s="109"/>
      <c r="BM691" s="109"/>
      <c r="BN691" s="109"/>
      <c r="BO691" s="109"/>
      <c r="BP691" s="109"/>
      <c r="BQ691" s="109"/>
      <c r="BR691" s="109"/>
      <c r="BS691" s="109"/>
      <c r="BT691" s="109"/>
      <c r="BU691" s="109"/>
      <c r="BV691" s="109"/>
      <c r="BW691" s="109"/>
      <c r="BX691" s="109"/>
      <c r="BY691" s="109"/>
      <c r="BZ691" s="109"/>
      <c r="CA691" s="109"/>
      <c r="CB691" s="109"/>
      <c r="CC691" s="109"/>
      <c r="CD691" s="109"/>
    </row>
    <row r="692" spans="1:82" ht="10.5">
      <c r="A692" s="109"/>
      <c r="B692" s="110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22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70"/>
      <c r="BI692" s="109"/>
      <c r="BJ692" s="109"/>
      <c r="BK692" s="109"/>
      <c r="BL692" s="109"/>
      <c r="BM692" s="109"/>
      <c r="BN692" s="109"/>
      <c r="BO692" s="109"/>
      <c r="BP692" s="109"/>
      <c r="BQ692" s="109"/>
      <c r="BR692" s="109"/>
      <c r="BS692" s="109"/>
      <c r="BT692" s="109"/>
      <c r="BU692" s="109"/>
      <c r="BV692" s="109"/>
      <c r="BW692" s="109"/>
      <c r="BX692" s="109"/>
      <c r="BY692" s="109"/>
      <c r="BZ692" s="109"/>
      <c r="CA692" s="109"/>
      <c r="CB692" s="109"/>
      <c r="CC692" s="109"/>
      <c r="CD692" s="109"/>
    </row>
    <row r="693" spans="1:82" ht="10.5">
      <c r="A693" s="109"/>
      <c r="B693" s="110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22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70"/>
      <c r="BI693" s="109"/>
      <c r="BJ693" s="109"/>
      <c r="BK693" s="109"/>
      <c r="BL693" s="109"/>
      <c r="BM693" s="109"/>
      <c r="BN693" s="109"/>
      <c r="BO693" s="109"/>
      <c r="BP693" s="109"/>
      <c r="BQ693" s="109"/>
      <c r="BR693" s="109"/>
      <c r="BS693" s="109"/>
      <c r="BT693" s="109"/>
      <c r="BU693" s="109"/>
      <c r="BV693" s="109"/>
      <c r="BW693" s="109"/>
      <c r="BX693" s="109"/>
      <c r="BY693" s="109"/>
      <c r="BZ693" s="109"/>
      <c r="CA693" s="109"/>
      <c r="CB693" s="109"/>
      <c r="CC693" s="109"/>
      <c r="CD693" s="109"/>
    </row>
    <row r="694" spans="1:82" ht="10.5">
      <c r="A694" s="109"/>
      <c r="B694" s="110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22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70"/>
      <c r="BI694" s="109"/>
      <c r="BJ694" s="109"/>
      <c r="BK694" s="109"/>
      <c r="BL694" s="109"/>
      <c r="BM694" s="109"/>
      <c r="BN694" s="109"/>
      <c r="BO694" s="109"/>
      <c r="BP694" s="109"/>
      <c r="BQ694" s="109"/>
      <c r="BR694" s="109"/>
      <c r="BS694" s="109"/>
      <c r="BT694" s="109"/>
      <c r="BU694" s="109"/>
      <c r="BV694" s="109"/>
      <c r="BW694" s="109"/>
      <c r="BX694" s="109"/>
      <c r="BY694" s="109"/>
      <c r="BZ694" s="109"/>
      <c r="CA694" s="109"/>
      <c r="CB694" s="109"/>
      <c r="CC694" s="109"/>
      <c r="CD694" s="109"/>
    </row>
    <row r="695" spans="1:82" ht="10.5">
      <c r="A695" s="109"/>
      <c r="B695" s="110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22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70"/>
      <c r="BI695" s="109"/>
      <c r="BJ695" s="109"/>
      <c r="BK695" s="109"/>
      <c r="BL695" s="109"/>
      <c r="BM695" s="109"/>
      <c r="BN695" s="109"/>
      <c r="BO695" s="109"/>
      <c r="BP695" s="109"/>
      <c r="BQ695" s="109"/>
      <c r="BR695" s="109"/>
      <c r="BS695" s="109"/>
      <c r="BT695" s="109"/>
      <c r="BU695" s="109"/>
      <c r="BV695" s="109"/>
      <c r="BW695" s="109"/>
      <c r="BX695" s="109"/>
      <c r="BY695" s="109"/>
      <c r="BZ695" s="109"/>
      <c r="CA695" s="109"/>
      <c r="CB695" s="109"/>
      <c r="CC695" s="109"/>
      <c r="CD695" s="109"/>
    </row>
    <row r="696" spans="1:82" ht="10.5">
      <c r="A696" s="109"/>
      <c r="B696" s="110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22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70"/>
      <c r="BI696" s="109"/>
      <c r="BJ696" s="109"/>
      <c r="BK696" s="109"/>
      <c r="BL696" s="109"/>
      <c r="BM696" s="109"/>
      <c r="BN696" s="109"/>
      <c r="BO696" s="109"/>
      <c r="BP696" s="109"/>
      <c r="BQ696" s="109"/>
      <c r="BR696" s="109"/>
      <c r="BS696" s="109"/>
      <c r="BT696" s="109"/>
      <c r="BU696" s="109"/>
      <c r="BV696" s="109"/>
      <c r="BW696" s="109"/>
      <c r="BX696" s="109"/>
      <c r="BY696" s="109"/>
      <c r="BZ696" s="109"/>
      <c r="CA696" s="109"/>
      <c r="CB696" s="109"/>
      <c r="CC696" s="109"/>
      <c r="CD696" s="109"/>
    </row>
    <row r="697" spans="1:82" ht="10.5">
      <c r="A697" s="109"/>
      <c r="B697" s="110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22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70"/>
      <c r="BI697" s="109"/>
      <c r="BJ697" s="109"/>
      <c r="BK697" s="109"/>
      <c r="BL697" s="109"/>
      <c r="BM697" s="109"/>
      <c r="BN697" s="109"/>
      <c r="BO697" s="109"/>
      <c r="BP697" s="109"/>
      <c r="BQ697" s="109"/>
      <c r="BR697" s="109"/>
      <c r="BS697" s="109"/>
      <c r="BT697" s="109"/>
      <c r="BU697" s="109"/>
      <c r="BV697" s="109"/>
      <c r="BW697" s="109"/>
      <c r="BX697" s="109"/>
      <c r="BY697" s="109"/>
      <c r="BZ697" s="109"/>
      <c r="CA697" s="109"/>
      <c r="CB697" s="109"/>
      <c r="CC697" s="109"/>
      <c r="CD697" s="109"/>
    </row>
    <row r="698" spans="1:82" ht="10.5">
      <c r="A698" s="109"/>
      <c r="B698" s="110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22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70"/>
      <c r="BI698" s="109"/>
      <c r="BJ698" s="109"/>
      <c r="BK698" s="109"/>
      <c r="BL698" s="109"/>
      <c r="BM698" s="109"/>
      <c r="BN698" s="109"/>
      <c r="BO698" s="109"/>
      <c r="BP698" s="109"/>
      <c r="BQ698" s="109"/>
      <c r="BR698" s="109"/>
      <c r="BS698" s="109"/>
      <c r="BT698" s="109"/>
      <c r="BU698" s="109"/>
      <c r="BV698" s="109"/>
      <c r="BW698" s="109"/>
      <c r="BX698" s="109"/>
      <c r="BY698" s="109"/>
      <c r="BZ698" s="109"/>
      <c r="CA698" s="109"/>
      <c r="CB698" s="109"/>
      <c r="CC698" s="109"/>
      <c r="CD698" s="109"/>
    </row>
    <row r="699" spans="1:82" ht="10.5">
      <c r="A699" s="109"/>
      <c r="B699" s="110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22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70"/>
      <c r="BI699" s="109"/>
      <c r="BJ699" s="109"/>
      <c r="BK699" s="109"/>
      <c r="BL699" s="109"/>
      <c r="BM699" s="109"/>
      <c r="BN699" s="109"/>
      <c r="BO699" s="109"/>
      <c r="BP699" s="109"/>
      <c r="BQ699" s="109"/>
      <c r="BR699" s="109"/>
      <c r="BS699" s="109"/>
      <c r="BT699" s="109"/>
      <c r="BU699" s="109"/>
      <c r="BV699" s="109"/>
      <c r="BW699" s="109"/>
      <c r="BX699" s="109"/>
      <c r="BY699" s="109"/>
      <c r="BZ699" s="109"/>
      <c r="CA699" s="109"/>
      <c r="CB699" s="109"/>
      <c r="CC699" s="109"/>
      <c r="CD699" s="109"/>
    </row>
    <row r="700" spans="1:82" ht="10.5">
      <c r="A700" s="109"/>
      <c r="B700" s="110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22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70"/>
      <c r="BI700" s="109"/>
      <c r="BJ700" s="109"/>
      <c r="BK700" s="109"/>
      <c r="BL700" s="109"/>
      <c r="BM700" s="109"/>
      <c r="BN700" s="109"/>
      <c r="BO700" s="109"/>
      <c r="BP700" s="109"/>
      <c r="BQ700" s="109"/>
      <c r="BR700" s="109"/>
      <c r="BS700" s="109"/>
      <c r="BT700" s="109"/>
      <c r="BU700" s="109"/>
      <c r="BV700" s="109"/>
      <c r="BW700" s="109"/>
      <c r="BX700" s="109"/>
      <c r="BY700" s="109"/>
      <c r="BZ700" s="109"/>
      <c r="CA700" s="109"/>
      <c r="CB700" s="109"/>
      <c r="CC700" s="109"/>
      <c r="CD700" s="109"/>
    </row>
    <row r="701" spans="1:82" ht="10.5">
      <c r="A701" s="109"/>
      <c r="B701" s="110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22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70"/>
      <c r="BI701" s="109"/>
      <c r="BJ701" s="109"/>
      <c r="BK701" s="109"/>
      <c r="BL701" s="109"/>
      <c r="BM701" s="109"/>
      <c r="BN701" s="109"/>
      <c r="BO701" s="109"/>
      <c r="BP701" s="109"/>
      <c r="BQ701" s="109"/>
      <c r="BR701" s="109"/>
      <c r="BS701" s="109"/>
      <c r="BT701" s="109"/>
      <c r="BU701" s="109"/>
      <c r="BV701" s="109"/>
      <c r="BW701" s="109"/>
      <c r="BX701" s="109"/>
      <c r="BY701" s="109"/>
      <c r="BZ701" s="109"/>
      <c r="CA701" s="109"/>
      <c r="CB701" s="109"/>
      <c r="CC701" s="109"/>
      <c r="CD701" s="109"/>
    </row>
    <row r="702" spans="1:82" ht="10.5">
      <c r="A702" s="109"/>
      <c r="B702" s="110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22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70"/>
      <c r="BI702" s="109"/>
      <c r="BJ702" s="109"/>
      <c r="BK702" s="109"/>
      <c r="BL702" s="109"/>
      <c r="BM702" s="109"/>
      <c r="BN702" s="109"/>
      <c r="BO702" s="109"/>
      <c r="BP702" s="109"/>
      <c r="BQ702" s="109"/>
      <c r="BR702" s="109"/>
      <c r="BS702" s="109"/>
      <c r="BT702" s="109"/>
      <c r="BU702" s="109"/>
      <c r="BV702" s="109"/>
      <c r="BW702" s="109"/>
      <c r="BX702" s="109"/>
      <c r="BY702" s="109"/>
      <c r="BZ702" s="109"/>
      <c r="CA702" s="109"/>
      <c r="CB702" s="109"/>
      <c r="CC702" s="109"/>
      <c r="CD702" s="109"/>
    </row>
    <row r="703" spans="1:82" ht="10.5">
      <c r="A703" s="109"/>
      <c r="B703" s="110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22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70"/>
      <c r="BI703" s="109"/>
      <c r="BJ703" s="109"/>
      <c r="BK703" s="109"/>
      <c r="BL703" s="109"/>
      <c r="BM703" s="109"/>
      <c r="BN703" s="109"/>
      <c r="BO703" s="109"/>
      <c r="BP703" s="109"/>
      <c r="BQ703" s="109"/>
      <c r="BR703" s="109"/>
      <c r="BS703" s="109"/>
      <c r="BT703" s="109"/>
      <c r="BU703" s="109"/>
      <c r="BV703" s="109"/>
      <c r="BW703" s="109"/>
      <c r="BX703" s="109"/>
      <c r="BY703" s="109"/>
      <c r="BZ703" s="109"/>
      <c r="CA703" s="109"/>
      <c r="CB703" s="109"/>
      <c r="CC703" s="109"/>
      <c r="CD703" s="109"/>
    </row>
    <row r="704" spans="1:82" ht="10.5">
      <c r="A704" s="109"/>
      <c r="B704" s="110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22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70"/>
      <c r="BI704" s="109"/>
      <c r="BJ704" s="109"/>
      <c r="BK704" s="109"/>
      <c r="BL704" s="109"/>
      <c r="BM704" s="109"/>
      <c r="BN704" s="109"/>
      <c r="BO704" s="109"/>
      <c r="BP704" s="109"/>
      <c r="BQ704" s="109"/>
      <c r="BR704" s="109"/>
      <c r="BS704" s="109"/>
      <c r="BT704" s="109"/>
      <c r="BU704" s="109"/>
      <c r="BV704" s="109"/>
      <c r="BW704" s="109"/>
      <c r="BX704" s="109"/>
      <c r="BY704" s="109"/>
      <c r="BZ704" s="109"/>
      <c r="CA704" s="109"/>
      <c r="CB704" s="109"/>
      <c r="CC704" s="109"/>
      <c r="CD704" s="109"/>
    </row>
    <row r="705" spans="1:82" ht="10.5">
      <c r="A705" s="109"/>
      <c r="B705" s="110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22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70"/>
      <c r="BI705" s="109"/>
      <c r="BJ705" s="109"/>
      <c r="BK705" s="109"/>
      <c r="BL705" s="109"/>
      <c r="BM705" s="109"/>
      <c r="BN705" s="109"/>
      <c r="BO705" s="109"/>
      <c r="BP705" s="109"/>
      <c r="BQ705" s="109"/>
      <c r="BR705" s="109"/>
      <c r="BS705" s="109"/>
      <c r="BT705" s="109"/>
      <c r="BU705" s="109"/>
      <c r="BV705" s="109"/>
      <c r="BW705" s="109"/>
      <c r="BX705" s="109"/>
      <c r="BY705" s="109"/>
      <c r="BZ705" s="109"/>
      <c r="CA705" s="109"/>
      <c r="CB705" s="109"/>
      <c r="CC705" s="109"/>
      <c r="CD705" s="109"/>
    </row>
    <row r="706" spans="1:82" ht="10.5">
      <c r="A706" s="109"/>
      <c r="B706" s="110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22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70"/>
      <c r="BI706" s="109"/>
      <c r="BJ706" s="109"/>
      <c r="BK706" s="109"/>
      <c r="BL706" s="109"/>
      <c r="BM706" s="109"/>
      <c r="BN706" s="109"/>
      <c r="BO706" s="109"/>
      <c r="BP706" s="109"/>
      <c r="BQ706" s="109"/>
      <c r="BR706" s="109"/>
      <c r="BS706" s="109"/>
      <c r="BT706" s="109"/>
      <c r="BU706" s="109"/>
      <c r="BV706" s="109"/>
      <c r="BW706" s="109"/>
      <c r="BX706" s="109"/>
      <c r="BY706" s="109"/>
      <c r="BZ706" s="109"/>
      <c r="CA706" s="109"/>
      <c r="CB706" s="109"/>
      <c r="CC706" s="109"/>
      <c r="CD706" s="109"/>
    </row>
    <row r="707" spans="1:82" ht="10.5">
      <c r="A707" s="109"/>
      <c r="B707" s="110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22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70"/>
      <c r="BI707" s="109"/>
      <c r="BJ707" s="109"/>
      <c r="BK707" s="109"/>
      <c r="BL707" s="109"/>
      <c r="BM707" s="109"/>
      <c r="BN707" s="109"/>
      <c r="BO707" s="109"/>
      <c r="BP707" s="109"/>
      <c r="BQ707" s="109"/>
      <c r="BR707" s="109"/>
      <c r="BS707" s="109"/>
      <c r="BT707" s="109"/>
      <c r="BU707" s="109"/>
      <c r="BV707" s="109"/>
      <c r="BW707" s="109"/>
      <c r="BX707" s="109"/>
      <c r="BY707" s="109"/>
      <c r="BZ707" s="109"/>
      <c r="CA707" s="109"/>
      <c r="CB707" s="109"/>
      <c r="CC707" s="109"/>
      <c r="CD707" s="109"/>
    </row>
    <row r="708" spans="1:82" ht="10.5">
      <c r="A708" s="109"/>
      <c r="B708" s="110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22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70"/>
      <c r="BI708" s="109"/>
      <c r="BJ708" s="109"/>
      <c r="BK708" s="109"/>
      <c r="BL708" s="109"/>
      <c r="BM708" s="109"/>
      <c r="BN708" s="109"/>
      <c r="BO708" s="109"/>
      <c r="BP708" s="109"/>
      <c r="BQ708" s="109"/>
      <c r="BR708" s="109"/>
      <c r="BS708" s="109"/>
      <c r="BT708" s="109"/>
      <c r="BU708" s="109"/>
      <c r="BV708" s="109"/>
      <c r="BW708" s="109"/>
      <c r="BX708" s="109"/>
      <c r="BY708" s="109"/>
      <c r="BZ708" s="109"/>
      <c r="CA708" s="109"/>
      <c r="CB708" s="109"/>
      <c r="CC708" s="109"/>
      <c r="CD708" s="109"/>
    </row>
    <row r="709" spans="1:82" ht="10.5">
      <c r="A709" s="109"/>
      <c r="B709" s="110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22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70"/>
      <c r="BI709" s="109"/>
      <c r="BJ709" s="109"/>
      <c r="BK709" s="109"/>
      <c r="BL709" s="109"/>
      <c r="BM709" s="109"/>
      <c r="BN709" s="109"/>
      <c r="BO709" s="109"/>
      <c r="BP709" s="109"/>
      <c r="BQ709" s="109"/>
      <c r="BR709" s="109"/>
      <c r="BS709" s="109"/>
      <c r="BT709" s="109"/>
      <c r="BU709" s="109"/>
      <c r="BV709" s="109"/>
      <c r="BW709" s="109"/>
      <c r="BX709" s="109"/>
      <c r="BY709" s="109"/>
      <c r="BZ709" s="109"/>
      <c r="CA709" s="109"/>
      <c r="CB709" s="109"/>
      <c r="CC709" s="109"/>
      <c r="CD709" s="109"/>
    </row>
    <row r="710" spans="1:82" ht="10.5">
      <c r="A710" s="109"/>
      <c r="B710" s="110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22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70"/>
      <c r="BI710" s="109"/>
      <c r="BJ710" s="109"/>
      <c r="BK710" s="109"/>
      <c r="BL710" s="109"/>
      <c r="BM710" s="109"/>
      <c r="BN710" s="109"/>
      <c r="BO710" s="109"/>
      <c r="BP710" s="109"/>
      <c r="BQ710" s="109"/>
      <c r="BR710" s="109"/>
      <c r="BS710" s="109"/>
      <c r="BT710" s="109"/>
      <c r="BU710" s="109"/>
      <c r="BV710" s="109"/>
      <c r="BW710" s="109"/>
      <c r="BX710" s="109"/>
      <c r="BY710" s="109"/>
      <c r="BZ710" s="109"/>
      <c r="CA710" s="109"/>
      <c r="CB710" s="109"/>
      <c r="CC710" s="109"/>
      <c r="CD710" s="109"/>
    </row>
    <row r="711" spans="1:82" ht="10.5">
      <c r="A711" s="109"/>
      <c r="B711" s="110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22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70"/>
      <c r="BI711" s="109"/>
      <c r="BJ711" s="109"/>
      <c r="BK711" s="109"/>
      <c r="BL711" s="109"/>
      <c r="BM711" s="109"/>
      <c r="BN711" s="109"/>
      <c r="BO711" s="109"/>
      <c r="BP711" s="109"/>
      <c r="BQ711" s="109"/>
      <c r="BR711" s="109"/>
      <c r="BS711" s="109"/>
      <c r="BT711" s="109"/>
      <c r="BU711" s="109"/>
      <c r="BV711" s="109"/>
      <c r="BW711" s="109"/>
      <c r="BX711" s="109"/>
      <c r="BY711" s="109"/>
      <c r="BZ711" s="109"/>
      <c r="CA711" s="109"/>
      <c r="CB711" s="109"/>
      <c r="CC711" s="109"/>
      <c r="CD711" s="109"/>
    </row>
    <row r="712" spans="1:82" ht="10.5">
      <c r="A712" s="109"/>
      <c r="B712" s="110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22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70"/>
      <c r="BI712" s="109"/>
      <c r="BJ712" s="109"/>
      <c r="BK712" s="109"/>
      <c r="BL712" s="109"/>
      <c r="BM712" s="109"/>
      <c r="BN712" s="109"/>
      <c r="BO712" s="109"/>
      <c r="BP712" s="109"/>
      <c r="BQ712" s="109"/>
      <c r="BR712" s="109"/>
      <c r="BS712" s="109"/>
      <c r="BT712" s="109"/>
      <c r="BU712" s="109"/>
      <c r="BV712" s="109"/>
      <c r="BW712" s="109"/>
      <c r="BX712" s="109"/>
      <c r="BY712" s="109"/>
      <c r="BZ712" s="109"/>
      <c r="CA712" s="109"/>
      <c r="CB712" s="109"/>
      <c r="CC712" s="109"/>
      <c r="CD712" s="109"/>
    </row>
    <row r="713" spans="1:82" ht="10.5">
      <c r="A713" s="109"/>
      <c r="B713" s="110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22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70"/>
      <c r="BI713" s="109"/>
      <c r="BJ713" s="109"/>
      <c r="BK713" s="109"/>
      <c r="BL713" s="109"/>
      <c r="BM713" s="109"/>
      <c r="BN713" s="109"/>
      <c r="BO713" s="109"/>
      <c r="BP713" s="109"/>
      <c r="BQ713" s="109"/>
      <c r="BR713" s="109"/>
      <c r="BS713" s="109"/>
      <c r="BT713" s="109"/>
      <c r="BU713" s="109"/>
      <c r="BV713" s="109"/>
      <c r="BW713" s="109"/>
      <c r="BX713" s="109"/>
      <c r="BY713" s="109"/>
      <c r="BZ713" s="109"/>
      <c r="CA713" s="109"/>
      <c r="CB713" s="109"/>
      <c r="CC713" s="109"/>
      <c r="CD713" s="109"/>
    </row>
    <row r="714" spans="1:82" ht="10.5">
      <c r="A714" s="109"/>
      <c r="B714" s="110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22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70"/>
      <c r="BI714" s="109"/>
      <c r="BJ714" s="109"/>
      <c r="BK714" s="109"/>
      <c r="BL714" s="109"/>
      <c r="BM714" s="109"/>
      <c r="BN714" s="109"/>
      <c r="BO714" s="109"/>
      <c r="BP714" s="109"/>
      <c r="BQ714" s="109"/>
      <c r="BR714" s="109"/>
      <c r="BS714" s="109"/>
      <c r="BT714" s="109"/>
      <c r="BU714" s="109"/>
      <c r="BV714" s="109"/>
      <c r="BW714" s="109"/>
      <c r="BX714" s="109"/>
      <c r="BY714" s="109"/>
      <c r="BZ714" s="109"/>
      <c r="CA714" s="109"/>
      <c r="CB714" s="109"/>
      <c r="CC714" s="109"/>
      <c r="CD714" s="109"/>
    </row>
    <row r="715" spans="1:82" ht="10.5">
      <c r="A715" s="109"/>
      <c r="B715" s="110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22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70"/>
      <c r="BI715" s="109"/>
      <c r="BJ715" s="109"/>
      <c r="BK715" s="109"/>
      <c r="BL715" s="109"/>
      <c r="BM715" s="109"/>
      <c r="BN715" s="109"/>
      <c r="BO715" s="109"/>
      <c r="BP715" s="109"/>
      <c r="BQ715" s="109"/>
      <c r="BR715" s="109"/>
      <c r="BS715" s="109"/>
      <c r="BT715" s="109"/>
      <c r="BU715" s="109"/>
      <c r="BV715" s="109"/>
      <c r="BW715" s="109"/>
      <c r="BX715" s="109"/>
      <c r="BY715" s="109"/>
      <c r="BZ715" s="109"/>
      <c r="CA715" s="109"/>
      <c r="CB715" s="109"/>
      <c r="CC715" s="109"/>
      <c r="CD715" s="109"/>
    </row>
    <row r="716" spans="1:82" ht="10.5">
      <c r="A716" s="109"/>
      <c r="B716" s="110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22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70"/>
      <c r="BI716" s="109"/>
      <c r="BJ716" s="109"/>
      <c r="BK716" s="109"/>
      <c r="BL716" s="109"/>
      <c r="BM716" s="109"/>
      <c r="BN716" s="109"/>
      <c r="BO716" s="109"/>
      <c r="BP716" s="109"/>
      <c r="BQ716" s="109"/>
      <c r="BR716" s="109"/>
      <c r="BS716" s="109"/>
      <c r="BT716" s="109"/>
      <c r="BU716" s="109"/>
      <c r="BV716" s="109"/>
      <c r="BW716" s="109"/>
      <c r="BX716" s="109"/>
      <c r="BY716" s="109"/>
      <c r="BZ716" s="109"/>
      <c r="CA716" s="109"/>
      <c r="CB716" s="109"/>
      <c r="CC716" s="109"/>
      <c r="CD716" s="109"/>
    </row>
    <row r="717" spans="1:82" ht="10.5">
      <c r="A717" s="109"/>
      <c r="B717" s="110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22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70"/>
      <c r="BI717" s="109"/>
      <c r="BJ717" s="109"/>
      <c r="BK717" s="109"/>
      <c r="BL717" s="109"/>
      <c r="BM717" s="109"/>
      <c r="BN717" s="109"/>
      <c r="BO717" s="109"/>
      <c r="BP717" s="109"/>
      <c r="BQ717" s="109"/>
      <c r="BR717" s="109"/>
      <c r="BS717" s="109"/>
      <c r="BT717" s="109"/>
      <c r="BU717" s="109"/>
      <c r="BV717" s="109"/>
      <c r="BW717" s="109"/>
      <c r="BX717" s="109"/>
      <c r="BY717" s="109"/>
      <c r="BZ717" s="109"/>
      <c r="CA717" s="109"/>
      <c r="CB717" s="109"/>
      <c r="CC717" s="109"/>
      <c r="CD717" s="109"/>
    </row>
    <row r="718" spans="1:82" ht="10.5">
      <c r="A718" s="109"/>
      <c r="B718" s="110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22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70"/>
      <c r="BI718" s="109"/>
      <c r="BJ718" s="109"/>
      <c r="BK718" s="109"/>
      <c r="BL718" s="109"/>
      <c r="BM718" s="109"/>
      <c r="BN718" s="109"/>
      <c r="BO718" s="109"/>
      <c r="BP718" s="109"/>
      <c r="BQ718" s="109"/>
      <c r="BR718" s="109"/>
      <c r="BS718" s="109"/>
      <c r="BT718" s="109"/>
      <c r="BU718" s="109"/>
      <c r="BV718" s="109"/>
      <c r="BW718" s="109"/>
      <c r="BX718" s="109"/>
      <c r="BY718" s="109"/>
      <c r="BZ718" s="109"/>
      <c r="CA718" s="109"/>
      <c r="CB718" s="109"/>
      <c r="CC718" s="109"/>
      <c r="CD718" s="109"/>
    </row>
    <row r="719" spans="1:82" ht="10.5">
      <c r="A719" s="109"/>
      <c r="B719" s="110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22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70"/>
      <c r="BI719" s="109"/>
      <c r="BJ719" s="109"/>
      <c r="BK719" s="109"/>
      <c r="BL719" s="109"/>
      <c r="BM719" s="109"/>
      <c r="BN719" s="109"/>
      <c r="BO719" s="109"/>
      <c r="BP719" s="109"/>
      <c r="BQ719" s="109"/>
      <c r="BR719" s="109"/>
      <c r="BS719" s="109"/>
      <c r="BT719" s="109"/>
      <c r="BU719" s="109"/>
      <c r="BV719" s="109"/>
      <c r="BW719" s="109"/>
      <c r="BX719" s="109"/>
      <c r="BY719" s="109"/>
      <c r="BZ719" s="109"/>
      <c r="CA719" s="109"/>
      <c r="CB719" s="109"/>
      <c r="CC719" s="109"/>
      <c r="CD719" s="109"/>
    </row>
    <row r="720" spans="1:82" ht="10.5">
      <c r="A720" s="109"/>
      <c r="B720" s="110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22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70"/>
      <c r="BI720" s="109"/>
      <c r="BJ720" s="109"/>
      <c r="BK720" s="109"/>
      <c r="BL720" s="109"/>
      <c r="BM720" s="109"/>
      <c r="BN720" s="109"/>
      <c r="BO720" s="109"/>
      <c r="BP720" s="109"/>
      <c r="BQ720" s="109"/>
      <c r="BR720" s="109"/>
      <c r="BS720" s="109"/>
      <c r="BT720" s="109"/>
      <c r="BU720" s="109"/>
      <c r="BV720" s="109"/>
      <c r="BW720" s="109"/>
      <c r="BX720" s="109"/>
      <c r="BY720" s="109"/>
      <c r="BZ720" s="109"/>
      <c r="CA720" s="109"/>
      <c r="CB720" s="109"/>
      <c r="CC720" s="109"/>
      <c r="CD720" s="109"/>
    </row>
    <row r="721" spans="1:82" ht="10.5">
      <c r="A721" s="109"/>
      <c r="B721" s="110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22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70"/>
      <c r="BI721" s="109"/>
      <c r="BJ721" s="109"/>
      <c r="BK721" s="109"/>
      <c r="BL721" s="109"/>
      <c r="BM721" s="109"/>
      <c r="BN721" s="109"/>
      <c r="BO721" s="109"/>
      <c r="BP721" s="109"/>
      <c r="BQ721" s="109"/>
      <c r="BR721" s="109"/>
      <c r="BS721" s="109"/>
      <c r="BT721" s="109"/>
      <c r="BU721" s="109"/>
      <c r="BV721" s="109"/>
      <c r="BW721" s="109"/>
      <c r="BX721" s="109"/>
      <c r="BY721" s="109"/>
      <c r="BZ721" s="109"/>
      <c r="CA721" s="109"/>
      <c r="CB721" s="109"/>
      <c r="CC721" s="109"/>
      <c r="CD721" s="109"/>
    </row>
    <row r="722" spans="1:82" ht="10.5">
      <c r="A722" s="109"/>
      <c r="B722" s="110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22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70"/>
      <c r="BI722" s="109"/>
      <c r="BJ722" s="109"/>
      <c r="BK722" s="109"/>
      <c r="BL722" s="109"/>
      <c r="BM722" s="109"/>
      <c r="BN722" s="109"/>
      <c r="BO722" s="109"/>
      <c r="BP722" s="109"/>
      <c r="BQ722" s="109"/>
      <c r="BR722" s="109"/>
      <c r="BS722" s="109"/>
      <c r="BT722" s="109"/>
      <c r="BU722" s="109"/>
      <c r="BV722" s="109"/>
      <c r="BW722" s="109"/>
      <c r="BX722" s="109"/>
      <c r="BY722" s="109"/>
      <c r="BZ722" s="109"/>
      <c r="CA722" s="109"/>
      <c r="CB722" s="109"/>
      <c r="CC722" s="109"/>
      <c r="CD722" s="109"/>
    </row>
    <row r="723" spans="1:82" ht="10.5">
      <c r="A723" s="109"/>
      <c r="B723" s="110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22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70"/>
      <c r="BI723" s="109"/>
      <c r="BJ723" s="109"/>
      <c r="BK723" s="109"/>
      <c r="BL723" s="109"/>
      <c r="BM723" s="109"/>
      <c r="BN723" s="109"/>
      <c r="BO723" s="109"/>
      <c r="BP723" s="109"/>
      <c r="BQ723" s="109"/>
      <c r="BR723" s="109"/>
      <c r="BS723" s="109"/>
      <c r="BT723" s="109"/>
      <c r="BU723" s="109"/>
      <c r="BV723" s="109"/>
      <c r="BW723" s="109"/>
      <c r="BX723" s="109"/>
      <c r="BY723" s="109"/>
      <c r="BZ723" s="109"/>
      <c r="CA723" s="109"/>
      <c r="CB723" s="109"/>
      <c r="CC723" s="109"/>
      <c r="CD723" s="109"/>
    </row>
    <row r="724" spans="1:82" ht="10.5">
      <c r="A724" s="109"/>
      <c r="B724" s="110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22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70"/>
      <c r="BI724" s="109"/>
      <c r="BJ724" s="109"/>
      <c r="BK724" s="109"/>
      <c r="BL724" s="109"/>
      <c r="BM724" s="109"/>
      <c r="BN724" s="109"/>
      <c r="BO724" s="109"/>
      <c r="BP724" s="109"/>
      <c r="BQ724" s="109"/>
      <c r="BR724" s="109"/>
      <c r="BS724" s="109"/>
      <c r="BT724" s="109"/>
      <c r="BU724" s="109"/>
      <c r="BV724" s="109"/>
      <c r="BW724" s="109"/>
      <c r="BX724" s="109"/>
      <c r="BY724" s="109"/>
      <c r="BZ724" s="109"/>
      <c r="CA724" s="109"/>
      <c r="CB724" s="109"/>
      <c r="CC724" s="109"/>
      <c r="CD724" s="109"/>
    </row>
    <row r="725" spans="1:82" ht="10.5">
      <c r="A725" s="109"/>
      <c r="B725" s="110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22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70"/>
      <c r="BI725" s="109"/>
      <c r="BJ725" s="109"/>
      <c r="BK725" s="109"/>
      <c r="BL725" s="109"/>
      <c r="BM725" s="109"/>
      <c r="BN725" s="109"/>
      <c r="BO725" s="109"/>
      <c r="BP725" s="109"/>
      <c r="BQ725" s="109"/>
      <c r="BR725" s="109"/>
      <c r="BS725" s="109"/>
      <c r="BT725" s="109"/>
      <c r="BU725" s="109"/>
      <c r="BV725" s="109"/>
      <c r="BW725" s="109"/>
      <c r="BX725" s="109"/>
      <c r="BY725" s="109"/>
      <c r="BZ725" s="109"/>
      <c r="CA725" s="109"/>
      <c r="CB725" s="109"/>
      <c r="CC725" s="109"/>
      <c r="CD725" s="109"/>
    </row>
    <row r="726" spans="1:82" ht="10.5">
      <c r="A726" s="109"/>
      <c r="B726" s="110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22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70"/>
      <c r="BI726" s="109"/>
      <c r="BJ726" s="109"/>
      <c r="BK726" s="109"/>
      <c r="BL726" s="109"/>
      <c r="BM726" s="109"/>
      <c r="BN726" s="109"/>
      <c r="BO726" s="109"/>
      <c r="BP726" s="109"/>
      <c r="BQ726" s="109"/>
      <c r="BR726" s="109"/>
      <c r="BS726" s="109"/>
      <c r="BT726" s="109"/>
      <c r="BU726" s="109"/>
      <c r="BV726" s="109"/>
      <c r="BW726" s="109"/>
      <c r="BX726" s="109"/>
      <c r="BY726" s="109"/>
      <c r="BZ726" s="109"/>
      <c r="CA726" s="109"/>
      <c r="CB726" s="109"/>
      <c r="CC726" s="109"/>
      <c r="CD726" s="109"/>
    </row>
    <row r="727" spans="1:82" ht="10.5">
      <c r="A727" s="109"/>
      <c r="B727" s="110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22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70"/>
      <c r="BI727" s="109"/>
      <c r="BJ727" s="109"/>
      <c r="BK727" s="109"/>
      <c r="BL727" s="109"/>
      <c r="BM727" s="109"/>
      <c r="BN727" s="109"/>
      <c r="BO727" s="109"/>
      <c r="BP727" s="109"/>
      <c r="BQ727" s="109"/>
      <c r="BR727" s="109"/>
      <c r="BS727" s="109"/>
      <c r="BT727" s="109"/>
      <c r="BU727" s="109"/>
      <c r="BV727" s="109"/>
      <c r="BW727" s="109"/>
      <c r="BX727" s="109"/>
      <c r="BY727" s="109"/>
      <c r="BZ727" s="109"/>
      <c r="CA727" s="109"/>
      <c r="CB727" s="109"/>
      <c r="CC727" s="109"/>
      <c r="CD727" s="109"/>
    </row>
    <row r="728" spans="1:82" ht="10.5">
      <c r="A728" s="109"/>
      <c r="B728" s="110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22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70"/>
      <c r="BI728" s="109"/>
      <c r="BJ728" s="109"/>
      <c r="BK728" s="109"/>
      <c r="BL728" s="109"/>
      <c r="BM728" s="109"/>
      <c r="BN728" s="109"/>
      <c r="BO728" s="109"/>
      <c r="BP728" s="109"/>
      <c r="BQ728" s="109"/>
      <c r="BR728" s="109"/>
      <c r="BS728" s="109"/>
      <c r="BT728" s="109"/>
      <c r="BU728" s="109"/>
      <c r="BV728" s="109"/>
      <c r="BW728" s="109"/>
      <c r="BX728" s="109"/>
      <c r="BY728" s="109"/>
      <c r="BZ728" s="109"/>
      <c r="CA728" s="109"/>
      <c r="CB728" s="109"/>
      <c r="CC728" s="109"/>
      <c r="CD728" s="109"/>
    </row>
    <row r="729" spans="1:82" ht="10.5">
      <c r="A729" s="109"/>
      <c r="B729" s="110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22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70"/>
      <c r="BI729" s="109"/>
      <c r="BJ729" s="109"/>
      <c r="BK729" s="109"/>
      <c r="BL729" s="109"/>
      <c r="BM729" s="109"/>
      <c r="BN729" s="109"/>
      <c r="BO729" s="109"/>
      <c r="BP729" s="109"/>
      <c r="BQ729" s="109"/>
      <c r="BR729" s="109"/>
      <c r="BS729" s="109"/>
      <c r="BT729" s="109"/>
      <c r="BU729" s="109"/>
      <c r="BV729" s="109"/>
      <c r="BW729" s="109"/>
      <c r="BX729" s="109"/>
      <c r="BY729" s="109"/>
      <c r="BZ729" s="109"/>
      <c r="CA729" s="109"/>
      <c r="CB729" s="109"/>
      <c r="CC729" s="109"/>
      <c r="CD729" s="109"/>
    </row>
    <row r="730" spans="1:82" ht="10.5">
      <c r="A730" s="109"/>
      <c r="B730" s="110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22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70"/>
      <c r="BI730" s="109"/>
      <c r="BJ730" s="109"/>
      <c r="BK730" s="109"/>
      <c r="BL730" s="109"/>
      <c r="BM730" s="109"/>
      <c r="BN730" s="109"/>
      <c r="BO730" s="109"/>
      <c r="BP730" s="109"/>
      <c r="BQ730" s="109"/>
      <c r="BR730" s="109"/>
      <c r="BS730" s="109"/>
      <c r="BT730" s="109"/>
      <c r="BU730" s="109"/>
      <c r="BV730" s="109"/>
      <c r="BW730" s="109"/>
      <c r="BX730" s="109"/>
      <c r="BY730" s="109"/>
      <c r="BZ730" s="109"/>
      <c r="CA730" s="109"/>
      <c r="CB730" s="109"/>
      <c r="CC730" s="109"/>
      <c r="CD730" s="109"/>
    </row>
    <row r="731" spans="1:82" ht="10.5">
      <c r="A731" s="109"/>
      <c r="B731" s="110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22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70"/>
      <c r="BI731" s="109"/>
      <c r="BJ731" s="109"/>
      <c r="BK731" s="109"/>
      <c r="BL731" s="109"/>
      <c r="BM731" s="109"/>
      <c r="BN731" s="109"/>
      <c r="BO731" s="109"/>
      <c r="BP731" s="109"/>
      <c r="BQ731" s="109"/>
      <c r="BR731" s="109"/>
      <c r="BS731" s="109"/>
      <c r="BT731" s="109"/>
      <c r="BU731" s="109"/>
      <c r="BV731" s="109"/>
      <c r="BW731" s="109"/>
      <c r="BX731" s="109"/>
      <c r="BY731" s="109"/>
      <c r="BZ731" s="109"/>
      <c r="CA731" s="109"/>
      <c r="CB731" s="109"/>
      <c r="CC731" s="109"/>
      <c r="CD731" s="109"/>
    </row>
    <row r="732" spans="1:82" ht="10.5">
      <c r="A732" s="109"/>
      <c r="B732" s="110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22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70"/>
      <c r="BI732" s="109"/>
      <c r="BJ732" s="109"/>
      <c r="BK732" s="109"/>
      <c r="BL732" s="109"/>
      <c r="BM732" s="109"/>
      <c r="BN732" s="109"/>
      <c r="BO732" s="109"/>
      <c r="BP732" s="109"/>
      <c r="BQ732" s="109"/>
      <c r="BR732" s="109"/>
      <c r="BS732" s="109"/>
      <c r="BT732" s="109"/>
      <c r="BU732" s="109"/>
      <c r="BV732" s="109"/>
      <c r="BW732" s="109"/>
      <c r="BX732" s="109"/>
      <c r="BY732" s="109"/>
      <c r="BZ732" s="109"/>
      <c r="CA732" s="109"/>
      <c r="CB732" s="109"/>
      <c r="CC732" s="109"/>
      <c r="CD732" s="109"/>
    </row>
    <row r="733" spans="1:82" ht="10.5">
      <c r="A733" s="109"/>
      <c r="B733" s="110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22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70"/>
      <c r="BI733" s="109"/>
      <c r="BJ733" s="109"/>
      <c r="BK733" s="109"/>
      <c r="BL733" s="109"/>
      <c r="BM733" s="109"/>
      <c r="BN733" s="109"/>
      <c r="BO733" s="109"/>
      <c r="BP733" s="109"/>
      <c r="BQ733" s="109"/>
      <c r="BR733" s="109"/>
      <c r="BS733" s="109"/>
      <c r="BT733" s="109"/>
      <c r="BU733" s="109"/>
      <c r="BV733" s="109"/>
      <c r="BW733" s="109"/>
      <c r="BX733" s="109"/>
      <c r="BY733" s="109"/>
      <c r="BZ733" s="109"/>
      <c r="CA733" s="109"/>
      <c r="CB733" s="109"/>
      <c r="CC733" s="109"/>
      <c r="CD733" s="109"/>
    </row>
    <row r="734" spans="1:82" ht="10.5">
      <c r="A734" s="109"/>
      <c r="B734" s="110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22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70"/>
      <c r="BI734" s="109"/>
      <c r="BJ734" s="109"/>
      <c r="BK734" s="109"/>
      <c r="BL734" s="109"/>
      <c r="BM734" s="109"/>
      <c r="BN734" s="109"/>
      <c r="BO734" s="109"/>
      <c r="BP734" s="109"/>
      <c r="BQ734" s="109"/>
      <c r="BR734" s="109"/>
      <c r="BS734" s="109"/>
      <c r="BT734" s="109"/>
      <c r="BU734" s="109"/>
      <c r="BV734" s="109"/>
      <c r="BW734" s="109"/>
      <c r="BX734" s="109"/>
      <c r="BY734" s="109"/>
      <c r="BZ734" s="109"/>
      <c r="CA734" s="109"/>
      <c r="CB734" s="109"/>
      <c r="CC734" s="109"/>
      <c r="CD734" s="109"/>
    </row>
    <row r="735" spans="1:82" ht="10.5">
      <c r="A735" s="109"/>
      <c r="B735" s="110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22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70"/>
      <c r="BI735" s="109"/>
      <c r="BJ735" s="109"/>
      <c r="BK735" s="109"/>
      <c r="BL735" s="109"/>
      <c r="BM735" s="109"/>
      <c r="BN735" s="109"/>
      <c r="BO735" s="109"/>
      <c r="BP735" s="109"/>
      <c r="BQ735" s="109"/>
      <c r="BR735" s="109"/>
      <c r="BS735" s="109"/>
      <c r="BT735" s="109"/>
      <c r="BU735" s="109"/>
      <c r="BV735" s="109"/>
      <c r="BW735" s="109"/>
      <c r="BX735" s="109"/>
      <c r="BY735" s="109"/>
      <c r="BZ735" s="109"/>
      <c r="CA735" s="109"/>
      <c r="CB735" s="109"/>
      <c r="CC735" s="109"/>
      <c r="CD735" s="109"/>
    </row>
    <row r="736" spans="1:82" ht="10.5">
      <c r="A736" s="109"/>
      <c r="B736" s="110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22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70"/>
      <c r="BI736" s="109"/>
      <c r="BJ736" s="109"/>
      <c r="BK736" s="109"/>
      <c r="BL736" s="109"/>
      <c r="BM736" s="109"/>
      <c r="BN736" s="109"/>
      <c r="BO736" s="109"/>
      <c r="BP736" s="109"/>
      <c r="BQ736" s="109"/>
      <c r="BR736" s="109"/>
      <c r="BS736" s="109"/>
      <c r="BT736" s="109"/>
      <c r="BU736" s="109"/>
      <c r="BV736" s="109"/>
      <c r="BW736" s="109"/>
      <c r="BX736" s="109"/>
      <c r="BY736" s="109"/>
      <c r="BZ736" s="109"/>
      <c r="CA736" s="109"/>
      <c r="CB736" s="109"/>
      <c r="CC736" s="109"/>
      <c r="CD736" s="109"/>
    </row>
    <row r="737" spans="1:82" ht="10.5">
      <c r="A737" s="109"/>
      <c r="B737" s="110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22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70"/>
      <c r="BI737" s="109"/>
      <c r="BJ737" s="109"/>
      <c r="BK737" s="109"/>
      <c r="BL737" s="109"/>
      <c r="BM737" s="109"/>
      <c r="BN737" s="109"/>
      <c r="BO737" s="109"/>
      <c r="BP737" s="109"/>
      <c r="BQ737" s="109"/>
      <c r="BR737" s="109"/>
      <c r="BS737" s="109"/>
      <c r="BT737" s="109"/>
      <c r="BU737" s="109"/>
      <c r="BV737" s="109"/>
      <c r="BW737" s="109"/>
      <c r="BX737" s="109"/>
      <c r="BY737" s="109"/>
      <c r="BZ737" s="109"/>
      <c r="CA737" s="109"/>
      <c r="CB737" s="109"/>
      <c r="CC737" s="109"/>
      <c r="CD737" s="109"/>
    </row>
    <row r="738" spans="1:82" ht="10.5">
      <c r="A738" s="109"/>
      <c r="B738" s="110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22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70"/>
      <c r="BI738" s="109"/>
      <c r="BJ738" s="109"/>
      <c r="BK738" s="109"/>
      <c r="BL738" s="109"/>
      <c r="BM738" s="109"/>
      <c r="BN738" s="109"/>
      <c r="BO738" s="109"/>
      <c r="BP738" s="109"/>
      <c r="BQ738" s="109"/>
      <c r="BR738" s="109"/>
      <c r="BS738" s="109"/>
      <c r="BT738" s="109"/>
      <c r="BU738" s="109"/>
      <c r="BV738" s="109"/>
      <c r="BW738" s="109"/>
      <c r="BX738" s="109"/>
      <c r="BY738" s="109"/>
      <c r="BZ738" s="109"/>
      <c r="CA738" s="109"/>
      <c r="CB738" s="109"/>
      <c r="CC738" s="109"/>
      <c r="CD738" s="109"/>
    </row>
    <row r="739" spans="1:82" ht="10.5">
      <c r="A739" s="109"/>
      <c r="B739" s="110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22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70"/>
      <c r="BI739" s="109"/>
      <c r="BJ739" s="109"/>
      <c r="BK739" s="109"/>
      <c r="BL739" s="109"/>
      <c r="BM739" s="109"/>
      <c r="BN739" s="109"/>
      <c r="BO739" s="109"/>
      <c r="BP739" s="109"/>
      <c r="BQ739" s="109"/>
      <c r="BR739" s="109"/>
      <c r="BS739" s="109"/>
      <c r="BT739" s="109"/>
      <c r="BU739" s="109"/>
      <c r="BV739" s="109"/>
      <c r="BW739" s="109"/>
      <c r="BX739" s="109"/>
      <c r="BY739" s="109"/>
      <c r="BZ739" s="109"/>
      <c r="CA739" s="109"/>
      <c r="CB739" s="109"/>
      <c r="CC739" s="109"/>
      <c r="CD739" s="109"/>
    </row>
    <row r="740" spans="1:82" ht="10.5">
      <c r="A740" s="109"/>
      <c r="B740" s="110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22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70"/>
      <c r="BI740" s="109"/>
      <c r="BJ740" s="109"/>
      <c r="BK740" s="109"/>
      <c r="BL740" s="109"/>
      <c r="BM740" s="109"/>
      <c r="BN740" s="109"/>
      <c r="BO740" s="109"/>
      <c r="BP740" s="109"/>
      <c r="BQ740" s="109"/>
      <c r="BR740" s="109"/>
      <c r="BS740" s="109"/>
      <c r="BT740" s="109"/>
      <c r="BU740" s="109"/>
      <c r="BV740" s="109"/>
      <c r="BW740" s="109"/>
      <c r="BX740" s="109"/>
      <c r="BY740" s="109"/>
      <c r="BZ740" s="109"/>
      <c r="CA740" s="109"/>
      <c r="CB740" s="109"/>
      <c r="CC740" s="109"/>
      <c r="CD740" s="109"/>
    </row>
    <row r="741" spans="1:82" ht="10.5">
      <c r="A741" s="109"/>
      <c r="B741" s="110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22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70"/>
      <c r="BI741" s="109"/>
      <c r="BJ741" s="109"/>
      <c r="BK741" s="109"/>
      <c r="BL741" s="109"/>
      <c r="BM741" s="109"/>
      <c r="BN741" s="109"/>
      <c r="BO741" s="109"/>
      <c r="BP741" s="109"/>
      <c r="BQ741" s="109"/>
      <c r="BR741" s="109"/>
      <c r="BS741" s="109"/>
      <c r="BT741" s="109"/>
      <c r="BU741" s="109"/>
      <c r="BV741" s="109"/>
      <c r="BW741" s="109"/>
      <c r="BX741" s="109"/>
      <c r="BY741" s="109"/>
      <c r="BZ741" s="109"/>
      <c r="CA741" s="109"/>
      <c r="CB741" s="109"/>
      <c r="CC741" s="109"/>
      <c r="CD741" s="109"/>
    </row>
    <row r="742" spans="1:82" ht="10.5">
      <c r="A742" s="109"/>
      <c r="B742" s="110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22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70"/>
      <c r="BI742" s="109"/>
      <c r="BJ742" s="109"/>
      <c r="BK742" s="109"/>
      <c r="BL742" s="109"/>
      <c r="BM742" s="109"/>
      <c r="BN742" s="109"/>
      <c r="BO742" s="109"/>
      <c r="BP742" s="109"/>
      <c r="BQ742" s="109"/>
      <c r="BR742" s="109"/>
      <c r="BS742" s="109"/>
      <c r="BT742" s="109"/>
      <c r="BU742" s="109"/>
      <c r="BV742" s="109"/>
      <c r="BW742" s="109"/>
      <c r="BX742" s="109"/>
      <c r="BY742" s="109"/>
      <c r="BZ742" s="109"/>
      <c r="CA742" s="109"/>
      <c r="CB742" s="109"/>
      <c r="CC742" s="109"/>
      <c r="CD742" s="109"/>
    </row>
    <row r="743" spans="1:82" ht="10.5">
      <c r="A743" s="109"/>
      <c r="B743" s="110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22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70"/>
      <c r="BI743" s="109"/>
      <c r="BJ743" s="109"/>
      <c r="BK743" s="109"/>
      <c r="BL743" s="109"/>
      <c r="BM743" s="109"/>
      <c r="BN743" s="109"/>
      <c r="BO743" s="109"/>
      <c r="BP743" s="109"/>
      <c r="BQ743" s="109"/>
      <c r="BR743" s="109"/>
      <c r="BS743" s="109"/>
      <c r="BT743" s="109"/>
      <c r="BU743" s="109"/>
      <c r="BV743" s="109"/>
      <c r="BW743" s="109"/>
      <c r="BX743" s="109"/>
      <c r="BY743" s="109"/>
      <c r="BZ743" s="109"/>
      <c r="CA743" s="109"/>
      <c r="CB743" s="109"/>
      <c r="CC743" s="109"/>
      <c r="CD743" s="109"/>
    </row>
    <row r="744" spans="1:82" ht="10.5">
      <c r="A744" s="109"/>
      <c r="B744" s="110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22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70"/>
      <c r="BI744" s="109"/>
      <c r="BJ744" s="109"/>
      <c r="BK744" s="109"/>
      <c r="BL744" s="109"/>
      <c r="BM744" s="109"/>
      <c r="BN744" s="109"/>
      <c r="BO744" s="109"/>
      <c r="BP744" s="109"/>
      <c r="BQ744" s="109"/>
      <c r="BR744" s="109"/>
      <c r="BS744" s="109"/>
      <c r="BT744" s="109"/>
      <c r="BU744" s="109"/>
      <c r="BV744" s="109"/>
      <c r="BW744" s="109"/>
      <c r="BX744" s="109"/>
      <c r="BY744" s="109"/>
      <c r="BZ744" s="109"/>
      <c r="CA744" s="109"/>
      <c r="CB744" s="109"/>
      <c r="CC744" s="109"/>
      <c r="CD744" s="109"/>
    </row>
    <row r="745" spans="1:82" ht="10.5">
      <c r="A745" s="109"/>
      <c r="B745" s="110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22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70"/>
      <c r="BI745" s="109"/>
      <c r="BJ745" s="109"/>
      <c r="BK745" s="109"/>
      <c r="BL745" s="109"/>
      <c r="BM745" s="109"/>
      <c r="BN745" s="109"/>
      <c r="BO745" s="109"/>
      <c r="BP745" s="109"/>
      <c r="BQ745" s="109"/>
      <c r="BR745" s="109"/>
      <c r="BS745" s="109"/>
      <c r="BT745" s="109"/>
      <c r="BU745" s="109"/>
      <c r="BV745" s="109"/>
      <c r="BW745" s="109"/>
      <c r="BX745" s="109"/>
      <c r="BY745" s="109"/>
      <c r="BZ745" s="109"/>
      <c r="CA745" s="109"/>
      <c r="CB745" s="109"/>
      <c r="CC745" s="109"/>
      <c r="CD745" s="109"/>
    </row>
    <row r="746" spans="1:82" ht="10.5">
      <c r="A746" s="109"/>
      <c r="B746" s="110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22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70"/>
      <c r="BI746" s="109"/>
      <c r="BJ746" s="109"/>
      <c r="BK746" s="109"/>
      <c r="BL746" s="109"/>
      <c r="BM746" s="109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  <c r="BX746" s="109"/>
      <c r="BY746" s="109"/>
      <c r="BZ746" s="109"/>
      <c r="CA746" s="109"/>
      <c r="CB746" s="109"/>
      <c r="CC746" s="109"/>
      <c r="CD746" s="109"/>
    </row>
    <row r="747" spans="1:82" ht="10.5">
      <c r="A747" s="109"/>
      <c r="B747" s="110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22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70"/>
      <c r="BI747" s="109"/>
      <c r="BJ747" s="109"/>
      <c r="BK747" s="109"/>
      <c r="BL747" s="109"/>
      <c r="BM747" s="109"/>
      <c r="BN747" s="109"/>
      <c r="BO747" s="109"/>
      <c r="BP747" s="109"/>
      <c r="BQ747" s="109"/>
      <c r="BR747" s="109"/>
      <c r="BS747" s="109"/>
      <c r="BT747" s="109"/>
      <c r="BU747" s="109"/>
      <c r="BV747" s="109"/>
      <c r="BW747" s="109"/>
      <c r="BX747" s="109"/>
      <c r="BY747" s="109"/>
      <c r="BZ747" s="109"/>
      <c r="CA747" s="109"/>
      <c r="CB747" s="109"/>
      <c r="CC747" s="109"/>
      <c r="CD747" s="109"/>
    </row>
    <row r="748" spans="1:82" ht="10.5">
      <c r="A748" s="109"/>
      <c r="B748" s="110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22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70"/>
      <c r="BI748" s="109"/>
      <c r="BJ748" s="109"/>
      <c r="BK748" s="109"/>
      <c r="BL748" s="109"/>
      <c r="BM748" s="109"/>
      <c r="BN748" s="109"/>
      <c r="BO748" s="109"/>
      <c r="BP748" s="109"/>
      <c r="BQ748" s="109"/>
      <c r="BR748" s="109"/>
      <c r="BS748" s="109"/>
      <c r="BT748" s="109"/>
      <c r="BU748" s="109"/>
      <c r="BV748" s="109"/>
      <c r="BW748" s="109"/>
      <c r="BX748" s="109"/>
      <c r="BY748" s="109"/>
      <c r="BZ748" s="109"/>
      <c r="CA748" s="109"/>
      <c r="CB748" s="109"/>
      <c r="CC748" s="109"/>
      <c r="CD748" s="109"/>
    </row>
    <row r="749" spans="1:82" ht="10.5">
      <c r="A749" s="109"/>
      <c r="B749" s="110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22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70"/>
      <c r="BI749" s="109"/>
      <c r="BJ749" s="109"/>
      <c r="BK749" s="109"/>
      <c r="BL749" s="109"/>
      <c r="BM749" s="109"/>
      <c r="BN749" s="109"/>
      <c r="BO749" s="109"/>
      <c r="BP749" s="109"/>
      <c r="BQ749" s="109"/>
      <c r="BR749" s="109"/>
      <c r="BS749" s="109"/>
      <c r="BT749" s="109"/>
      <c r="BU749" s="109"/>
      <c r="BV749" s="109"/>
      <c r="BW749" s="109"/>
      <c r="BX749" s="109"/>
      <c r="BY749" s="109"/>
      <c r="BZ749" s="109"/>
      <c r="CA749" s="109"/>
      <c r="CB749" s="109"/>
      <c r="CC749" s="109"/>
      <c r="CD749" s="109"/>
    </row>
    <row r="750" spans="1:82" ht="10.5">
      <c r="A750" s="109"/>
      <c r="B750" s="110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22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70"/>
      <c r="BI750" s="109"/>
      <c r="BJ750" s="109"/>
      <c r="BK750" s="109"/>
      <c r="BL750" s="109"/>
      <c r="BM750" s="109"/>
      <c r="BN750" s="109"/>
      <c r="BO750" s="109"/>
      <c r="BP750" s="109"/>
      <c r="BQ750" s="109"/>
      <c r="BR750" s="109"/>
      <c r="BS750" s="109"/>
      <c r="BT750" s="109"/>
      <c r="BU750" s="109"/>
      <c r="BV750" s="109"/>
      <c r="BW750" s="109"/>
      <c r="BX750" s="109"/>
      <c r="BY750" s="109"/>
      <c r="BZ750" s="109"/>
      <c r="CA750" s="109"/>
      <c r="CB750" s="109"/>
      <c r="CC750" s="109"/>
      <c r="CD750" s="109"/>
    </row>
    <row r="751" spans="1:82" ht="10.5">
      <c r="A751" s="109"/>
      <c r="B751" s="110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22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70"/>
      <c r="BI751" s="109"/>
      <c r="BJ751" s="109"/>
      <c r="BK751" s="109"/>
      <c r="BL751" s="109"/>
      <c r="BM751" s="109"/>
      <c r="BN751" s="109"/>
      <c r="BO751" s="109"/>
      <c r="BP751" s="109"/>
      <c r="BQ751" s="109"/>
      <c r="BR751" s="109"/>
      <c r="BS751" s="109"/>
      <c r="BT751" s="109"/>
      <c r="BU751" s="109"/>
      <c r="BV751" s="109"/>
      <c r="BW751" s="109"/>
      <c r="BX751" s="109"/>
      <c r="BY751" s="109"/>
      <c r="BZ751" s="109"/>
      <c r="CA751" s="109"/>
      <c r="CB751" s="109"/>
      <c r="CC751" s="109"/>
      <c r="CD751" s="109"/>
    </row>
    <row r="752" spans="1:82" ht="10.5">
      <c r="A752" s="109"/>
      <c r="B752" s="110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22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70"/>
      <c r="BI752" s="109"/>
      <c r="BJ752" s="109"/>
      <c r="BK752" s="109"/>
      <c r="BL752" s="109"/>
      <c r="BM752" s="109"/>
      <c r="BN752" s="109"/>
      <c r="BO752" s="109"/>
      <c r="BP752" s="109"/>
      <c r="BQ752" s="109"/>
      <c r="BR752" s="109"/>
      <c r="BS752" s="109"/>
      <c r="BT752" s="109"/>
      <c r="BU752" s="109"/>
      <c r="BV752" s="109"/>
      <c r="BW752" s="109"/>
      <c r="BX752" s="109"/>
      <c r="BY752" s="109"/>
      <c r="BZ752" s="109"/>
      <c r="CA752" s="109"/>
      <c r="CB752" s="109"/>
      <c r="CC752" s="109"/>
      <c r="CD752" s="109"/>
    </row>
    <row r="753" spans="1:82" ht="10.5">
      <c r="A753" s="109"/>
      <c r="B753" s="110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22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70"/>
      <c r="BI753" s="109"/>
      <c r="BJ753" s="109"/>
      <c r="BK753" s="109"/>
      <c r="BL753" s="109"/>
      <c r="BM753" s="109"/>
      <c r="BN753" s="109"/>
      <c r="BO753" s="109"/>
      <c r="BP753" s="109"/>
      <c r="BQ753" s="109"/>
      <c r="BR753" s="109"/>
      <c r="BS753" s="109"/>
      <c r="BT753" s="109"/>
      <c r="BU753" s="109"/>
      <c r="BV753" s="109"/>
      <c r="BW753" s="109"/>
      <c r="BX753" s="109"/>
      <c r="BY753" s="109"/>
      <c r="BZ753" s="109"/>
      <c r="CA753" s="109"/>
      <c r="CB753" s="109"/>
      <c r="CC753" s="109"/>
      <c r="CD753" s="109"/>
    </row>
    <row r="754" spans="1:82" ht="10.5">
      <c r="A754" s="109"/>
      <c r="B754" s="110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22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70"/>
      <c r="BI754" s="109"/>
      <c r="BJ754" s="109"/>
      <c r="BK754" s="109"/>
      <c r="BL754" s="109"/>
      <c r="BM754" s="109"/>
      <c r="BN754" s="109"/>
      <c r="BO754" s="109"/>
      <c r="BP754" s="109"/>
      <c r="BQ754" s="109"/>
      <c r="BR754" s="109"/>
      <c r="BS754" s="109"/>
      <c r="BT754" s="109"/>
      <c r="BU754" s="109"/>
      <c r="BV754" s="109"/>
      <c r="BW754" s="109"/>
      <c r="BX754" s="109"/>
      <c r="BY754" s="109"/>
      <c r="BZ754" s="109"/>
      <c r="CA754" s="109"/>
      <c r="CB754" s="109"/>
      <c r="CC754" s="109"/>
      <c r="CD754" s="109"/>
    </row>
    <row r="755" spans="1:82" ht="10.5">
      <c r="A755" s="109"/>
      <c r="B755" s="110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22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70"/>
      <c r="BI755" s="109"/>
      <c r="BJ755" s="109"/>
      <c r="BK755" s="109"/>
      <c r="BL755" s="109"/>
      <c r="BM755" s="109"/>
      <c r="BN755" s="109"/>
      <c r="BO755" s="109"/>
      <c r="BP755" s="109"/>
      <c r="BQ755" s="109"/>
      <c r="BR755" s="109"/>
      <c r="BS755" s="109"/>
      <c r="BT755" s="109"/>
      <c r="BU755" s="109"/>
      <c r="BV755" s="109"/>
      <c r="BW755" s="109"/>
      <c r="BX755" s="109"/>
      <c r="BY755" s="109"/>
      <c r="BZ755" s="109"/>
      <c r="CA755" s="109"/>
      <c r="CB755" s="109"/>
      <c r="CC755" s="109"/>
      <c r="CD755" s="109"/>
    </row>
    <row r="756" spans="1:82" ht="10.5">
      <c r="A756" s="109"/>
      <c r="B756" s="110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22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70"/>
      <c r="BI756" s="109"/>
      <c r="BJ756" s="109"/>
      <c r="BK756" s="109"/>
      <c r="BL756" s="109"/>
      <c r="BM756" s="109"/>
      <c r="BN756" s="109"/>
      <c r="BO756" s="109"/>
      <c r="BP756" s="109"/>
      <c r="BQ756" s="109"/>
      <c r="BR756" s="109"/>
      <c r="BS756" s="109"/>
      <c r="BT756" s="109"/>
      <c r="BU756" s="109"/>
      <c r="BV756" s="109"/>
      <c r="BW756" s="109"/>
      <c r="BX756" s="109"/>
      <c r="BY756" s="109"/>
      <c r="BZ756" s="109"/>
      <c r="CA756" s="109"/>
      <c r="CB756" s="109"/>
      <c r="CC756" s="109"/>
      <c r="CD756" s="109"/>
    </row>
    <row r="757" spans="1:82" ht="10.5">
      <c r="A757" s="109"/>
      <c r="B757" s="110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22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70"/>
      <c r="BI757" s="109"/>
      <c r="BJ757" s="109"/>
      <c r="BK757" s="109"/>
      <c r="BL757" s="109"/>
      <c r="BM757" s="109"/>
      <c r="BN757" s="109"/>
      <c r="BO757" s="109"/>
      <c r="BP757" s="109"/>
      <c r="BQ757" s="109"/>
      <c r="BR757" s="109"/>
      <c r="BS757" s="109"/>
      <c r="BT757" s="109"/>
      <c r="BU757" s="109"/>
      <c r="BV757" s="109"/>
      <c r="BW757" s="109"/>
      <c r="BX757" s="109"/>
      <c r="BY757" s="109"/>
      <c r="BZ757" s="109"/>
      <c r="CA757" s="109"/>
      <c r="CB757" s="109"/>
      <c r="CC757" s="109"/>
      <c r="CD757" s="109"/>
    </row>
    <row r="758" spans="1:82" ht="10.5">
      <c r="A758" s="109"/>
      <c r="B758" s="110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22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70"/>
      <c r="BI758" s="109"/>
      <c r="BJ758" s="109"/>
      <c r="BK758" s="109"/>
      <c r="BL758" s="109"/>
      <c r="BM758" s="109"/>
      <c r="BN758" s="109"/>
      <c r="BO758" s="109"/>
      <c r="BP758" s="109"/>
      <c r="BQ758" s="109"/>
      <c r="BR758" s="109"/>
      <c r="BS758" s="109"/>
      <c r="BT758" s="109"/>
      <c r="BU758" s="109"/>
      <c r="BV758" s="109"/>
      <c r="BW758" s="109"/>
      <c r="BX758" s="109"/>
      <c r="BY758" s="109"/>
      <c r="BZ758" s="109"/>
      <c r="CA758" s="109"/>
      <c r="CB758" s="109"/>
      <c r="CC758" s="109"/>
      <c r="CD758" s="109"/>
    </row>
    <row r="759" spans="1:82" ht="10.5">
      <c r="A759" s="109"/>
      <c r="B759" s="110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22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70"/>
      <c r="BI759" s="109"/>
      <c r="BJ759" s="109"/>
      <c r="BK759" s="109"/>
      <c r="BL759" s="109"/>
      <c r="BM759" s="109"/>
      <c r="BN759" s="109"/>
      <c r="BO759" s="109"/>
      <c r="BP759" s="109"/>
      <c r="BQ759" s="109"/>
      <c r="BR759" s="109"/>
      <c r="BS759" s="109"/>
      <c r="BT759" s="109"/>
      <c r="BU759" s="109"/>
      <c r="BV759" s="109"/>
      <c r="BW759" s="109"/>
      <c r="BX759" s="109"/>
      <c r="BY759" s="109"/>
      <c r="BZ759" s="109"/>
      <c r="CA759" s="109"/>
      <c r="CB759" s="109"/>
      <c r="CC759" s="109"/>
      <c r="CD759" s="109"/>
    </row>
    <row r="760" spans="1:82" ht="10.5">
      <c r="A760" s="109"/>
      <c r="B760" s="110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22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70"/>
      <c r="BI760" s="109"/>
      <c r="BJ760" s="109"/>
      <c r="BK760" s="109"/>
      <c r="BL760" s="109"/>
      <c r="BM760" s="109"/>
      <c r="BN760" s="109"/>
      <c r="BO760" s="109"/>
      <c r="BP760" s="109"/>
      <c r="BQ760" s="109"/>
      <c r="BR760" s="109"/>
      <c r="BS760" s="109"/>
      <c r="BT760" s="109"/>
      <c r="BU760" s="109"/>
      <c r="BV760" s="109"/>
      <c r="BW760" s="109"/>
      <c r="BX760" s="109"/>
      <c r="BY760" s="109"/>
      <c r="BZ760" s="109"/>
      <c r="CA760" s="109"/>
      <c r="CB760" s="109"/>
      <c r="CC760" s="109"/>
      <c r="CD760" s="109"/>
    </row>
    <row r="761" spans="1:82" ht="10.5">
      <c r="A761" s="109"/>
      <c r="B761" s="110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22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70"/>
      <c r="BI761" s="109"/>
      <c r="BJ761" s="109"/>
      <c r="BK761" s="109"/>
      <c r="BL761" s="109"/>
      <c r="BM761" s="109"/>
      <c r="BN761" s="109"/>
      <c r="BO761" s="109"/>
      <c r="BP761" s="109"/>
      <c r="BQ761" s="109"/>
      <c r="BR761" s="109"/>
      <c r="BS761" s="109"/>
      <c r="BT761" s="109"/>
      <c r="BU761" s="109"/>
      <c r="BV761" s="109"/>
      <c r="BW761" s="109"/>
      <c r="BX761" s="109"/>
      <c r="BY761" s="109"/>
      <c r="BZ761" s="109"/>
      <c r="CA761" s="109"/>
      <c r="CB761" s="109"/>
      <c r="CC761" s="109"/>
      <c r="CD761" s="109"/>
    </row>
    <row r="762" spans="1:82" ht="10.5">
      <c r="A762" s="109"/>
      <c r="B762" s="110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22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70"/>
      <c r="BI762" s="109"/>
      <c r="BJ762" s="109"/>
      <c r="BK762" s="109"/>
      <c r="BL762" s="109"/>
      <c r="BM762" s="109"/>
      <c r="BN762" s="109"/>
      <c r="BO762" s="109"/>
      <c r="BP762" s="109"/>
      <c r="BQ762" s="109"/>
      <c r="BR762" s="109"/>
      <c r="BS762" s="109"/>
      <c r="BT762" s="109"/>
      <c r="BU762" s="109"/>
      <c r="BV762" s="109"/>
      <c r="BW762" s="109"/>
      <c r="BX762" s="109"/>
      <c r="BY762" s="109"/>
      <c r="BZ762" s="109"/>
      <c r="CA762" s="109"/>
      <c r="CB762" s="109"/>
      <c r="CC762" s="109"/>
      <c r="CD762" s="109"/>
    </row>
    <row r="763" spans="1:82" ht="10.5">
      <c r="A763" s="109"/>
      <c r="B763" s="110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22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70"/>
      <c r="BI763" s="109"/>
      <c r="BJ763" s="109"/>
      <c r="BK763" s="109"/>
      <c r="BL763" s="109"/>
      <c r="BM763" s="109"/>
      <c r="BN763" s="109"/>
      <c r="BO763" s="109"/>
      <c r="BP763" s="109"/>
      <c r="BQ763" s="109"/>
      <c r="BR763" s="109"/>
      <c r="BS763" s="109"/>
      <c r="BT763" s="109"/>
      <c r="BU763" s="109"/>
      <c r="BV763" s="109"/>
      <c r="BW763" s="109"/>
      <c r="BX763" s="109"/>
      <c r="BY763" s="109"/>
      <c r="BZ763" s="109"/>
      <c r="CA763" s="109"/>
      <c r="CB763" s="109"/>
      <c r="CC763" s="109"/>
      <c r="CD763" s="109"/>
    </row>
    <row r="764" spans="1:82" ht="10.5">
      <c r="A764" s="109"/>
      <c r="B764" s="110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22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70"/>
      <c r="BI764" s="109"/>
      <c r="BJ764" s="109"/>
      <c r="BK764" s="109"/>
      <c r="BL764" s="109"/>
      <c r="BM764" s="109"/>
      <c r="BN764" s="109"/>
      <c r="BO764" s="109"/>
      <c r="BP764" s="109"/>
      <c r="BQ764" s="109"/>
      <c r="BR764" s="109"/>
      <c r="BS764" s="109"/>
      <c r="BT764" s="109"/>
      <c r="BU764" s="109"/>
      <c r="BV764" s="109"/>
      <c r="BW764" s="109"/>
      <c r="BX764" s="109"/>
      <c r="BY764" s="109"/>
      <c r="BZ764" s="109"/>
      <c r="CA764" s="109"/>
      <c r="CB764" s="109"/>
      <c r="CC764" s="109"/>
      <c r="CD764" s="109"/>
    </row>
    <row r="765" spans="1:82" ht="10.5">
      <c r="A765" s="109"/>
      <c r="B765" s="110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22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70"/>
      <c r="BI765" s="109"/>
      <c r="BJ765" s="109"/>
      <c r="BK765" s="109"/>
      <c r="BL765" s="109"/>
      <c r="BM765" s="109"/>
      <c r="BN765" s="109"/>
      <c r="BO765" s="109"/>
      <c r="BP765" s="109"/>
      <c r="BQ765" s="109"/>
      <c r="BR765" s="109"/>
      <c r="BS765" s="109"/>
      <c r="BT765" s="109"/>
      <c r="BU765" s="109"/>
      <c r="BV765" s="109"/>
      <c r="BW765" s="109"/>
      <c r="BX765" s="109"/>
      <c r="BY765" s="109"/>
      <c r="BZ765" s="109"/>
      <c r="CA765" s="109"/>
      <c r="CB765" s="109"/>
      <c r="CC765" s="109"/>
      <c r="CD765" s="109"/>
    </row>
    <row r="766" spans="1:82" ht="10.5">
      <c r="A766" s="109"/>
      <c r="B766" s="110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22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70"/>
      <c r="BI766" s="109"/>
      <c r="BJ766" s="109"/>
      <c r="BK766" s="109"/>
      <c r="BL766" s="109"/>
      <c r="BM766" s="109"/>
      <c r="BN766" s="109"/>
      <c r="BO766" s="109"/>
      <c r="BP766" s="109"/>
      <c r="BQ766" s="109"/>
      <c r="BR766" s="109"/>
      <c r="BS766" s="109"/>
      <c r="BT766" s="109"/>
      <c r="BU766" s="109"/>
      <c r="BV766" s="109"/>
      <c r="BW766" s="109"/>
      <c r="BX766" s="109"/>
      <c r="BY766" s="109"/>
      <c r="BZ766" s="109"/>
      <c r="CA766" s="109"/>
      <c r="CB766" s="109"/>
      <c r="CC766" s="109"/>
      <c r="CD766" s="109"/>
    </row>
    <row r="767" spans="1:82" ht="10.5">
      <c r="A767" s="109"/>
      <c r="B767" s="110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22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70"/>
      <c r="BI767" s="109"/>
      <c r="BJ767" s="109"/>
      <c r="BK767" s="109"/>
      <c r="BL767" s="109"/>
      <c r="BM767" s="109"/>
      <c r="BN767" s="109"/>
      <c r="BO767" s="109"/>
      <c r="BP767" s="109"/>
      <c r="BQ767" s="109"/>
      <c r="BR767" s="109"/>
      <c r="BS767" s="109"/>
      <c r="BT767" s="109"/>
      <c r="BU767" s="109"/>
      <c r="BV767" s="109"/>
      <c r="BW767" s="109"/>
      <c r="BX767" s="109"/>
      <c r="BY767" s="109"/>
      <c r="BZ767" s="109"/>
      <c r="CA767" s="109"/>
      <c r="CB767" s="109"/>
      <c r="CC767" s="109"/>
      <c r="CD767" s="109"/>
    </row>
    <row r="768" spans="1:82" ht="10.5">
      <c r="A768" s="109"/>
      <c r="B768" s="110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22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70"/>
      <c r="BI768" s="109"/>
      <c r="BJ768" s="109"/>
      <c r="BK768" s="109"/>
      <c r="BL768" s="109"/>
      <c r="BM768" s="109"/>
      <c r="BN768" s="109"/>
      <c r="BO768" s="109"/>
      <c r="BP768" s="109"/>
      <c r="BQ768" s="109"/>
      <c r="BR768" s="109"/>
      <c r="BS768" s="109"/>
      <c r="BT768" s="109"/>
      <c r="BU768" s="109"/>
      <c r="BV768" s="109"/>
      <c r="BW768" s="109"/>
      <c r="BX768" s="109"/>
      <c r="BY768" s="109"/>
      <c r="BZ768" s="109"/>
      <c r="CA768" s="109"/>
      <c r="CB768" s="109"/>
      <c r="CC768" s="109"/>
      <c r="CD768" s="109"/>
    </row>
    <row r="769" spans="1:82" ht="10.5">
      <c r="A769" s="109"/>
      <c r="B769" s="110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22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70"/>
      <c r="BI769" s="109"/>
      <c r="BJ769" s="109"/>
      <c r="BK769" s="109"/>
      <c r="BL769" s="109"/>
      <c r="BM769" s="109"/>
      <c r="BN769" s="109"/>
      <c r="BO769" s="109"/>
      <c r="BP769" s="109"/>
      <c r="BQ769" s="109"/>
      <c r="BR769" s="109"/>
      <c r="BS769" s="109"/>
      <c r="BT769" s="109"/>
      <c r="BU769" s="109"/>
      <c r="BV769" s="109"/>
      <c r="BW769" s="109"/>
      <c r="BX769" s="109"/>
      <c r="BY769" s="109"/>
      <c r="BZ769" s="109"/>
      <c r="CA769" s="109"/>
      <c r="CB769" s="109"/>
      <c r="CC769" s="109"/>
      <c r="CD769" s="109"/>
    </row>
    <row r="770" spans="1:82" ht="10.5">
      <c r="A770" s="109"/>
      <c r="B770" s="110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22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70"/>
      <c r="BI770" s="109"/>
      <c r="BJ770" s="109"/>
      <c r="BK770" s="109"/>
      <c r="BL770" s="109"/>
      <c r="BM770" s="109"/>
      <c r="BN770" s="109"/>
      <c r="BO770" s="109"/>
      <c r="BP770" s="109"/>
      <c r="BQ770" s="109"/>
      <c r="BR770" s="109"/>
      <c r="BS770" s="109"/>
      <c r="BT770" s="109"/>
      <c r="BU770" s="109"/>
      <c r="BV770" s="109"/>
      <c r="BW770" s="109"/>
      <c r="BX770" s="109"/>
      <c r="BY770" s="109"/>
      <c r="BZ770" s="109"/>
      <c r="CA770" s="109"/>
      <c r="CB770" s="109"/>
      <c r="CC770" s="109"/>
      <c r="CD770" s="109"/>
    </row>
    <row r="771" spans="1:82" ht="10.5">
      <c r="A771" s="109"/>
      <c r="B771" s="110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22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70"/>
      <c r="BI771" s="109"/>
      <c r="BJ771" s="109"/>
      <c r="BK771" s="109"/>
      <c r="BL771" s="109"/>
      <c r="BM771" s="109"/>
      <c r="BN771" s="109"/>
      <c r="BO771" s="109"/>
      <c r="BP771" s="109"/>
      <c r="BQ771" s="109"/>
      <c r="BR771" s="109"/>
      <c r="BS771" s="109"/>
      <c r="BT771" s="109"/>
      <c r="BU771" s="109"/>
      <c r="BV771" s="109"/>
      <c r="BW771" s="109"/>
      <c r="BX771" s="109"/>
      <c r="BY771" s="109"/>
      <c r="BZ771" s="109"/>
      <c r="CA771" s="109"/>
      <c r="CB771" s="109"/>
      <c r="CC771" s="109"/>
      <c r="CD771" s="109"/>
    </row>
    <row r="772" spans="1:82" ht="10.5">
      <c r="A772" s="109"/>
      <c r="B772" s="110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22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70"/>
      <c r="BI772" s="109"/>
      <c r="BJ772" s="109"/>
      <c r="BK772" s="109"/>
      <c r="BL772" s="109"/>
      <c r="BM772" s="109"/>
      <c r="BN772" s="109"/>
      <c r="BO772" s="109"/>
      <c r="BP772" s="109"/>
      <c r="BQ772" s="109"/>
      <c r="BR772" s="109"/>
      <c r="BS772" s="109"/>
      <c r="BT772" s="109"/>
      <c r="BU772" s="109"/>
      <c r="BV772" s="109"/>
      <c r="BW772" s="109"/>
      <c r="BX772" s="109"/>
      <c r="BY772" s="109"/>
      <c r="BZ772" s="109"/>
      <c r="CA772" s="109"/>
      <c r="CB772" s="109"/>
      <c r="CC772" s="109"/>
      <c r="CD772" s="109"/>
    </row>
    <row r="773" spans="1:82" ht="10.5">
      <c r="A773" s="109"/>
      <c r="B773" s="110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22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70"/>
      <c r="BI773" s="109"/>
      <c r="BJ773" s="109"/>
      <c r="BK773" s="109"/>
      <c r="BL773" s="109"/>
      <c r="BM773" s="109"/>
      <c r="BN773" s="109"/>
      <c r="BO773" s="109"/>
      <c r="BP773" s="109"/>
      <c r="BQ773" s="109"/>
      <c r="BR773" s="109"/>
      <c r="BS773" s="109"/>
      <c r="BT773" s="109"/>
      <c r="BU773" s="109"/>
      <c r="BV773" s="109"/>
      <c r="BW773" s="109"/>
      <c r="BX773" s="109"/>
      <c r="BY773" s="109"/>
      <c r="BZ773" s="109"/>
      <c r="CA773" s="109"/>
      <c r="CB773" s="109"/>
      <c r="CC773" s="109"/>
      <c r="CD773" s="109"/>
    </row>
    <row r="774" spans="1:82" ht="10.5">
      <c r="A774" s="109"/>
      <c r="B774" s="110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22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70"/>
      <c r="BI774" s="109"/>
      <c r="BJ774" s="109"/>
      <c r="BK774" s="109"/>
      <c r="BL774" s="109"/>
      <c r="BM774" s="109"/>
      <c r="BN774" s="109"/>
      <c r="BO774" s="109"/>
      <c r="BP774" s="109"/>
      <c r="BQ774" s="109"/>
      <c r="BR774" s="109"/>
      <c r="BS774" s="109"/>
      <c r="BT774" s="109"/>
      <c r="BU774" s="109"/>
      <c r="BV774" s="109"/>
      <c r="BW774" s="109"/>
      <c r="BX774" s="109"/>
      <c r="BY774" s="109"/>
      <c r="BZ774" s="109"/>
      <c r="CA774" s="109"/>
      <c r="CB774" s="109"/>
      <c r="CC774" s="109"/>
      <c r="CD774" s="109"/>
    </row>
    <row r="775" spans="1:82" ht="10.5">
      <c r="A775" s="109"/>
      <c r="B775" s="110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22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70"/>
      <c r="BI775" s="109"/>
      <c r="BJ775" s="109"/>
      <c r="BK775" s="109"/>
      <c r="BL775" s="109"/>
      <c r="BM775" s="109"/>
      <c r="BN775" s="109"/>
      <c r="BO775" s="109"/>
      <c r="BP775" s="109"/>
      <c r="BQ775" s="109"/>
      <c r="BR775" s="109"/>
      <c r="BS775" s="109"/>
      <c r="BT775" s="109"/>
      <c r="BU775" s="109"/>
      <c r="BV775" s="109"/>
      <c r="BW775" s="109"/>
      <c r="BX775" s="109"/>
      <c r="BY775" s="109"/>
      <c r="BZ775" s="109"/>
      <c r="CA775" s="109"/>
      <c r="CB775" s="109"/>
      <c r="CC775" s="109"/>
      <c r="CD775" s="109"/>
    </row>
    <row r="776" spans="1:82" ht="10.5">
      <c r="A776" s="109"/>
      <c r="B776" s="110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22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70"/>
      <c r="BI776" s="109"/>
      <c r="BJ776" s="109"/>
      <c r="BK776" s="109"/>
      <c r="BL776" s="109"/>
      <c r="BM776" s="109"/>
      <c r="BN776" s="109"/>
      <c r="BO776" s="109"/>
      <c r="BP776" s="109"/>
      <c r="BQ776" s="109"/>
      <c r="BR776" s="109"/>
      <c r="BS776" s="109"/>
      <c r="BT776" s="109"/>
      <c r="BU776" s="109"/>
      <c r="BV776" s="109"/>
      <c r="BW776" s="109"/>
      <c r="BX776" s="109"/>
      <c r="BY776" s="109"/>
      <c r="BZ776" s="109"/>
      <c r="CA776" s="109"/>
      <c r="CB776" s="109"/>
      <c r="CC776" s="109"/>
      <c r="CD776" s="109"/>
    </row>
    <row r="777" spans="1:82" ht="10.5">
      <c r="A777" s="109"/>
      <c r="B777" s="110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22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70"/>
      <c r="BI777" s="109"/>
      <c r="BJ777" s="109"/>
      <c r="BK777" s="109"/>
      <c r="BL777" s="109"/>
      <c r="BM777" s="109"/>
      <c r="BN777" s="109"/>
      <c r="BO777" s="109"/>
      <c r="BP777" s="109"/>
      <c r="BQ777" s="109"/>
      <c r="BR777" s="109"/>
      <c r="BS777" s="109"/>
      <c r="BT777" s="109"/>
      <c r="BU777" s="109"/>
      <c r="BV777" s="109"/>
      <c r="BW777" s="109"/>
      <c r="BX777" s="109"/>
      <c r="BY777" s="109"/>
      <c r="BZ777" s="109"/>
      <c r="CA777" s="109"/>
      <c r="CB777" s="109"/>
      <c r="CC777" s="109"/>
      <c r="CD777" s="109"/>
    </row>
    <row r="778" spans="1:82" ht="10.5">
      <c r="A778" s="109"/>
      <c r="B778" s="110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22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09"/>
      <c r="BE778" s="109"/>
      <c r="BF778" s="109"/>
      <c r="BG778" s="109"/>
      <c r="BH778" s="170"/>
      <c r="BI778" s="109"/>
      <c r="BJ778" s="109"/>
      <c r="BK778" s="109"/>
      <c r="BL778" s="109"/>
      <c r="BM778" s="109"/>
      <c r="BN778" s="109"/>
      <c r="BO778" s="109"/>
      <c r="BP778" s="109"/>
      <c r="BQ778" s="109"/>
      <c r="BR778" s="109"/>
      <c r="BS778" s="109"/>
      <c r="BT778" s="109"/>
      <c r="BU778" s="109"/>
      <c r="BV778" s="109"/>
      <c r="BW778" s="109"/>
      <c r="BX778" s="109"/>
      <c r="BY778" s="109"/>
      <c r="BZ778" s="109"/>
      <c r="CA778" s="109"/>
      <c r="CB778" s="109"/>
      <c r="CC778" s="109"/>
      <c r="CD778" s="109"/>
    </row>
    <row r="779" spans="1:82" ht="10.5">
      <c r="A779" s="109"/>
      <c r="B779" s="110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22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70"/>
      <c r="BI779" s="109"/>
      <c r="BJ779" s="109"/>
      <c r="BK779" s="109"/>
      <c r="BL779" s="109"/>
      <c r="BM779" s="109"/>
      <c r="BN779" s="109"/>
      <c r="BO779" s="109"/>
      <c r="BP779" s="109"/>
      <c r="BQ779" s="109"/>
      <c r="BR779" s="109"/>
      <c r="BS779" s="109"/>
      <c r="BT779" s="109"/>
      <c r="BU779" s="109"/>
      <c r="BV779" s="109"/>
      <c r="BW779" s="109"/>
      <c r="BX779" s="109"/>
      <c r="BY779" s="109"/>
      <c r="BZ779" s="109"/>
      <c r="CA779" s="109"/>
      <c r="CB779" s="109"/>
      <c r="CC779" s="109"/>
      <c r="CD779" s="109"/>
    </row>
    <row r="780" spans="1:82" ht="10.5">
      <c r="A780" s="109"/>
      <c r="B780" s="110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22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70"/>
      <c r="BI780" s="109"/>
      <c r="BJ780" s="109"/>
      <c r="BK780" s="109"/>
      <c r="BL780" s="109"/>
      <c r="BM780" s="109"/>
      <c r="BN780" s="109"/>
      <c r="BO780" s="109"/>
      <c r="BP780" s="109"/>
      <c r="BQ780" s="109"/>
      <c r="BR780" s="109"/>
      <c r="BS780" s="109"/>
      <c r="BT780" s="109"/>
      <c r="BU780" s="109"/>
      <c r="BV780" s="109"/>
      <c r="BW780" s="109"/>
      <c r="BX780" s="109"/>
      <c r="BY780" s="109"/>
      <c r="BZ780" s="109"/>
      <c r="CA780" s="109"/>
      <c r="CB780" s="109"/>
      <c r="CC780" s="109"/>
      <c r="CD780" s="109"/>
    </row>
    <row r="781" spans="1:82" ht="10.5">
      <c r="A781" s="109"/>
      <c r="B781" s="110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22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70"/>
      <c r="BI781" s="109"/>
      <c r="BJ781" s="109"/>
      <c r="BK781" s="109"/>
      <c r="BL781" s="109"/>
      <c r="BM781" s="109"/>
      <c r="BN781" s="109"/>
      <c r="BO781" s="109"/>
      <c r="BP781" s="109"/>
      <c r="BQ781" s="109"/>
      <c r="BR781" s="109"/>
      <c r="BS781" s="109"/>
      <c r="BT781" s="109"/>
      <c r="BU781" s="109"/>
      <c r="BV781" s="109"/>
      <c r="BW781" s="109"/>
      <c r="BX781" s="109"/>
      <c r="BY781" s="109"/>
      <c r="BZ781" s="109"/>
      <c r="CA781" s="109"/>
      <c r="CB781" s="109"/>
      <c r="CC781" s="109"/>
      <c r="CD781" s="109"/>
    </row>
    <row r="782" spans="1:82" ht="10.5">
      <c r="A782" s="109"/>
      <c r="B782" s="110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22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70"/>
      <c r="BI782" s="109"/>
      <c r="BJ782" s="109"/>
      <c r="BK782" s="109"/>
      <c r="BL782" s="109"/>
      <c r="BM782" s="109"/>
      <c r="BN782" s="109"/>
      <c r="BO782" s="109"/>
      <c r="BP782" s="109"/>
      <c r="BQ782" s="109"/>
      <c r="BR782" s="109"/>
      <c r="BS782" s="109"/>
      <c r="BT782" s="109"/>
      <c r="BU782" s="109"/>
      <c r="BV782" s="109"/>
      <c r="BW782" s="109"/>
      <c r="BX782" s="109"/>
      <c r="BY782" s="109"/>
      <c r="BZ782" s="109"/>
      <c r="CA782" s="109"/>
      <c r="CB782" s="109"/>
      <c r="CC782" s="109"/>
      <c r="CD782" s="109"/>
    </row>
    <row r="783" spans="1:82" ht="10.5">
      <c r="A783" s="109"/>
      <c r="B783" s="110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22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70"/>
      <c r="BI783" s="109"/>
      <c r="BJ783" s="109"/>
      <c r="BK783" s="109"/>
      <c r="BL783" s="109"/>
      <c r="BM783" s="109"/>
      <c r="BN783" s="109"/>
      <c r="BO783" s="109"/>
      <c r="BP783" s="109"/>
      <c r="BQ783" s="109"/>
      <c r="BR783" s="109"/>
      <c r="BS783" s="109"/>
      <c r="BT783" s="109"/>
      <c r="BU783" s="109"/>
      <c r="BV783" s="109"/>
      <c r="BW783" s="109"/>
      <c r="BX783" s="109"/>
      <c r="BY783" s="109"/>
      <c r="BZ783" s="109"/>
      <c r="CA783" s="109"/>
      <c r="CB783" s="109"/>
      <c r="CC783" s="109"/>
      <c r="CD783" s="109"/>
    </row>
    <row r="784" spans="1:82" ht="10.5">
      <c r="A784" s="109"/>
      <c r="B784" s="110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22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70"/>
      <c r="BI784" s="109"/>
      <c r="BJ784" s="109"/>
      <c r="BK784" s="109"/>
      <c r="BL784" s="109"/>
      <c r="BM784" s="109"/>
      <c r="BN784" s="109"/>
      <c r="BO784" s="109"/>
      <c r="BP784" s="109"/>
      <c r="BQ784" s="109"/>
      <c r="BR784" s="109"/>
      <c r="BS784" s="109"/>
      <c r="BT784" s="109"/>
      <c r="BU784" s="109"/>
      <c r="BV784" s="109"/>
      <c r="BW784" s="109"/>
      <c r="BX784" s="109"/>
      <c r="BY784" s="109"/>
      <c r="BZ784" s="109"/>
      <c r="CA784" s="109"/>
      <c r="CB784" s="109"/>
      <c r="CC784" s="109"/>
      <c r="CD784" s="109"/>
    </row>
    <row r="785" spans="1:82" ht="10.5">
      <c r="A785" s="109"/>
      <c r="B785" s="110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22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70"/>
      <c r="BI785" s="109"/>
      <c r="BJ785" s="109"/>
      <c r="BK785" s="109"/>
      <c r="BL785" s="109"/>
      <c r="BM785" s="109"/>
      <c r="BN785" s="109"/>
      <c r="BO785" s="109"/>
      <c r="BP785" s="109"/>
      <c r="BQ785" s="109"/>
      <c r="BR785" s="109"/>
      <c r="BS785" s="109"/>
      <c r="BT785" s="109"/>
      <c r="BU785" s="109"/>
      <c r="BV785" s="109"/>
      <c r="BW785" s="109"/>
      <c r="BX785" s="109"/>
      <c r="BY785" s="109"/>
      <c r="BZ785" s="109"/>
      <c r="CA785" s="109"/>
      <c r="CB785" s="109"/>
      <c r="CC785" s="109"/>
      <c r="CD785" s="109"/>
    </row>
    <row r="786" spans="1:82" ht="10.5">
      <c r="A786" s="109"/>
      <c r="B786" s="110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22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09"/>
      <c r="BE786" s="109"/>
      <c r="BF786" s="109"/>
      <c r="BG786" s="109"/>
      <c r="BH786" s="170"/>
      <c r="BI786" s="109"/>
      <c r="BJ786" s="109"/>
      <c r="BK786" s="109"/>
      <c r="BL786" s="109"/>
      <c r="BM786" s="109"/>
      <c r="BN786" s="109"/>
      <c r="BO786" s="109"/>
      <c r="BP786" s="109"/>
      <c r="BQ786" s="109"/>
      <c r="BR786" s="109"/>
      <c r="BS786" s="109"/>
      <c r="BT786" s="109"/>
      <c r="BU786" s="109"/>
      <c r="BV786" s="109"/>
      <c r="BW786" s="109"/>
      <c r="BX786" s="109"/>
      <c r="BY786" s="109"/>
      <c r="BZ786" s="109"/>
      <c r="CA786" s="109"/>
      <c r="CB786" s="109"/>
      <c r="CC786" s="109"/>
      <c r="CD786" s="109"/>
    </row>
    <row r="787" spans="1:82" ht="10.5">
      <c r="A787" s="109"/>
      <c r="B787" s="110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22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70"/>
      <c r="BI787" s="109"/>
      <c r="BJ787" s="109"/>
      <c r="BK787" s="109"/>
      <c r="BL787" s="109"/>
      <c r="BM787" s="109"/>
      <c r="BN787" s="109"/>
      <c r="BO787" s="109"/>
      <c r="BP787" s="109"/>
      <c r="BQ787" s="109"/>
      <c r="BR787" s="109"/>
      <c r="BS787" s="109"/>
      <c r="BT787" s="109"/>
      <c r="BU787" s="109"/>
      <c r="BV787" s="109"/>
      <c r="BW787" s="109"/>
      <c r="BX787" s="109"/>
      <c r="BY787" s="109"/>
      <c r="BZ787" s="109"/>
      <c r="CA787" s="109"/>
      <c r="CB787" s="109"/>
      <c r="CC787" s="109"/>
      <c r="CD787" s="109"/>
    </row>
    <row r="788" spans="1:82" ht="10.5">
      <c r="A788" s="109"/>
      <c r="B788" s="110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22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09"/>
      <c r="BE788" s="109"/>
      <c r="BF788" s="109"/>
      <c r="BG788" s="109"/>
      <c r="BH788" s="170"/>
      <c r="BI788" s="109"/>
      <c r="BJ788" s="109"/>
      <c r="BK788" s="109"/>
      <c r="BL788" s="109"/>
      <c r="BM788" s="109"/>
      <c r="BN788" s="109"/>
      <c r="BO788" s="109"/>
      <c r="BP788" s="109"/>
      <c r="BQ788" s="109"/>
      <c r="BR788" s="109"/>
      <c r="BS788" s="109"/>
      <c r="BT788" s="109"/>
      <c r="BU788" s="109"/>
      <c r="BV788" s="109"/>
      <c r="BW788" s="109"/>
      <c r="BX788" s="109"/>
      <c r="BY788" s="109"/>
      <c r="BZ788" s="109"/>
      <c r="CA788" s="109"/>
      <c r="CB788" s="109"/>
      <c r="CC788" s="109"/>
      <c r="CD788" s="109"/>
    </row>
    <row r="789" spans="1:82" ht="10.5">
      <c r="A789" s="109"/>
      <c r="B789" s="110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22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70"/>
      <c r="BI789" s="109"/>
      <c r="BJ789" s="109"/>
      <c r="BK789" s="109"/>
      <c r="BL789" s="109"/>
      <c r="BM789" s="109"/>
      <c r="BN789" s="109"/>
      <c r="BO789" s="109"/>
      <c r="BP789" s="109"/>
      <c r="BQ789" s="109"/>
      <c r="BR789" s="109"/>
      <c r="BS789" s="109"/>
      <c r="BT789" s="109"/>
      <c r="BU789" s="109"/>
      <c r="BV789" s="109"/>
      <c r="BW789" s="109"/>
      <c r="BX789" s="109"/>
      <c r="BY789" s="109"/>
      <c r="BZ789" s="109"/>
      <c r="CA789" s="109"/>
      <c r="CB789" s="109"/>
      <c r="CC789" s="109"/>
      <c r="CD789" s="109"/>
    </row>
    <row r="790" spans="1:82" ht="10.5">
      <c r="A790" s="109"/>
      <c r="B790" s="110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22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09"/>
      <c r="BE790" s="109"/>
      <c r="BF790" s="109"/>
      <c r="BG790" s="109"/>
      <c r="BH790" s="170"/>
      <c r="BI790" s="109"/>
      <c r="BJ790" s="109"/>
      <c r="BK790" s="109"/>
      <c r="BL790" s="109"/>
      <c r="BM790" s="109"/>
      <c r="BN790" s="109"/>
      <c r="BO790" s="109"/>
      <c r="BP790" s="109"/>
      <c r="BQ790" s="109"/>
      <c r="BR790" s="109"/>
      <c r="BS790" s="109"/>
      <c r="BT790" s="109"/>
      <c r="BU790" s="109"/>
      <c r="BV790" s="109"/>
      <c r="BW790" s="109"/>
      <c r="BX790" s="109"/>
      <c r="BY790" s="109"/>
      <c r="BZ790" s="109"/>
      <c r="CA790" s="109"/>
      <c r="CB790" s="109"/>
      <c r="CC790" s="109"/>
      <c r="CD790" s="109"/>
    </row>
    <row r="791" spans="1:82" ht="10.5">
      <c r="A791" s="109"/>
      <c r="B791" s="110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22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09"/>
      <c r="BE791" s="109"/>
      <c r="BF791" s="109"/>
      <c r="BG791" s="109"/>
      <c r="BH791" s="170"/>
      <c r="BI791" s="109"/>
      <c r="BJ791" s="109"/>
      <c r="BK791" s="109"/>
      <c r="BL791" s="109"/>
      <c r="BM791" s="109"/>
      <c r="BN791" s="109"/>
      <c r="BO791" s="109"/>
      <c r="BP791" s="109"/>
      <c r="BQ791" s="109"/>
      <c r="BR791" s="109"/>
      <c r="BS791" s="109"/>
      <c r="BT791" s="109"/>
      <c r="BU791" s="109"/>
      <c r="BV791" s="109"/>
      <c r="BW791" s="109"/>
      <c r="BX791" s="109"/>
      <c r="BY791" s="109"/>
      <c r="BZ791" s="109"/>
      <c r="CA791" s="109"/>
      <c r="CB791" s="109"/>
      <c r="CC791" s="109"/>
      <c r="CD791" s="109"/>
    </row>
    <row r="792" spans="1:82" ht="10.5">
      <c r="A792" s="109"/>
      <c r="B792" s="110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22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09"/>
      <c r="BE792" s="109"/>
      <c r="BF792" s="109"/>
      <c r="BG792" s="109"/>
      <c r="BH792" s="170"/>
      <c r="BI792" s="109"/>
      <c r="BJ792" s="109"/>
      <c r="BK792" s="109"/>
      <c r="BL792" s="109"/>
      <c r="BM792" s="109"/>
      <c r="BN792" s="109"/>
      <c r="BO792" s="109"/>
      <c r="BP792" s="109"/>
      <c r="BQ792" s="109"/>
      <c r="BR792" s="109"/>
      <c r="BS792" s="109"/>
      <c r="BT792" s="109"/>
      <c r="BU792" s="109"/>
      <c r="BV792" s="109"/>
      <c r="BW792" s="109"/>
      <c r="BX792" s="109"/>
      <c r="BY792" s="109"/>
      <c r="BZ792" s="109"/>
      <c r="CA792" s="109"/>
      <c r="CB792" s="109"/>
      <c r="CC792" s="109"/>
      <c r="CD792" s="109"/>
    </row>
    <row r="793" spans="1:82" ht="10.5">
      <c r="A793" s="109"/>
      <c r="B793" s="110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22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09"/>
      <c r="BE793" s="109"/>
      <c r="BF793" s="109"/>
      <c r="BG793" s="109"/>
      <c r="BH793" s="170"/>
      <c r="BI793" s="109"/>
      <c r="BJ793" s="109"/>
      <c r="BK793" s="109"/>
      <c r="BL793" s="109"/>
      <c r="BM793" s="109"/>
      <c r="BN793" s="109"/>
      <c r="BO793" s="109"/>
      <c r="BP793" s="109"/>
      <c r="BQ793" s="109"/>
      <c r="BR793" s="109"/>
      <c r="BS793" s="109"/>
      <c r="BT793" s="109"/>
      <c r="BU793" s="109"/>
      <c r="BV793" s="109"/>
      <c r="BW793" s="109"/>
      <c r="BX793" s="109"/>
      <c r="BY793" s="109"/>
      <c r="BZ793" s="109"/>
      <c r="CA793" s="109"/>
      <c r="CB793" s="109"/>
      <c r="CC793" s="109"/>
      <c r="CD793" s="109"/>
    </row>
    <row r="794" spans="1:82" ht="10.5">
      <c r="A794" s="109"/>
      <c r="B794" s="110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22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09"/>
      <c r="BE794" s="109"/>
      <c r="BF794" s="109"/>
      <c r="BG794" s="109"/>
      <c r="BH794" s="170"/>
      <c r="BI794" s="109"/>
      <c r="BJ794" s="109"/>
      <c r="BK794" s="109"/>
      <c r="BL794" s="109"/>
      <c r="BM794" s="109"/>
      <c r="BN794" s="109"/>
      <c r="BO794" s="109"/>
      <c r="BP794" s="109"/>
      <c r="BQ794" s="109"/>
      <c r="BR794" s="109"/>
      <c r="BS794" s="109"/>
      <c r="BT794" s="109"/>
      <c r="BU794" s="109"/>
      <c r="BV794" s="109"/>
      <c r="BW794" s="109"/>
      <c r="BX794" s="109"/>
      <c r="BY794" s="109"/>
      <c r="BZ794" s="109"/>
      <c r="CA794" s="109"/>
      <c r="CB794" s="109"/>
      <c r="CC794" s="109"/>
      <c r="CD794" s="109"/>
    </row>
    <row r="795" spans="1:82" ht="10.5">
      <c r="A795" s="109"/>
      <c r="B795" s="110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22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09"/>
      <c r="BE795" s="109"/>
      <c r="BF795" s="109"/>
      <c r="BG795" s="109"/>
      <c r="BH795" s="170"/>
      <c r="BI795" s="109"/>
      <c r="BJ795" s="109"/>
      <c r="BK795" s="109"/>
      <c r="BL795" s="109"/>
      <c r="BM795" s="109"/>
      <c r="BN795" s="109"/>
      <c r="BO795" s="109"/>
      <c r="BP795" s="109"/>
      <c r="BQ795" s="109"/>
      <c r="BR795" s="109"/>
      <c r="BS795" s="109"/>
      <c r="BT795" s="109"/>
      <c r="BU795" s="109"/>
      <c r="BV795" s="109"/>
      <c r="BW795" s="109"/>
      <c r="BX795" s="109"/>
      <c r="BY795" s="109"/>
      <c r="BZ795" s="109"/>
      <c r="CA795" s="109"/>
      <c r="CB795" s="109"/>
      <c r="CC795" s="109"/>
      <c r="CD795" s="109"/>
    </row>
    <row r="796" spans="1:82" ht="10.5">
      <c r="A796" s="109"/>
      <c r="B796" s="110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22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09"/>
      <c r="BE796" s="109"/>
      <c r="BF796" s="109"/>
      <c r="BG796" s="109"/>
      <c r="BH796" s="170"/>
      <c r="BI796" s="109"/>
      <c r="BJ796" s="109"/>
      <c r="BK796" s="109"/>
      <c r="BL796" s="109"/>
      <c r="BM796" s="109"/>
      <c r="BN796" s="109"/>
      <c r="BO796" s="109"/>
      <c r="BP796" s="109"/>
      <c r="BQ796" s="109"/>
      <c r="BR796" s="109"/>
      <c r="BS796" s="109"/>
      <c r="BT796" s="109"/>
      <c r="BU796" s="109"/>
      <c r="BV796" s="109"/>
      <c r="BW796" s="109"/>
      <c r="BX796" s="109"/>
      <c r="BY796" s="109"/>
      <c r="BZ796" s="109"/>
      <c r="CA796" s="109"/>
      <c r="CB796" s="109"/>
      <c r="CC796" s="109"/>
      <c r="CD796" s="109"/>
    </row>
    <row r="797" spans="1:82" ht="10.5">
      <c r="A797" s="109"/>
      <c r="B797" s="110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22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09"/>
      <c r="BE797" s="109"/>
      <c r="BF797" s="109"/>
      <c r="BG797" s="109"/>
      <c r="BH797" s="170"/>
      <c r="BI797" s="109"/>
      <c r="BJ797" s="109"/>
      <c r="BK797" s="109"/>
      <c r="BL797" s="109"/>
      <c r="BM797" s="109"/>
      <c r="BN797" s="109"/>
      <c r="BO797" s="109"/>
      <c r="BP797" s="109"/>
      <c r="BQ797" s="109"/>
      <c r="BR797" s="109"/>
      <c r="BS797" s="109"/>
      <c r="BT797" s="109"/>
      <c r="BU797" s="109"/>
      <c r="BV797" s="109"/>
      <c r="BW797" s="109"/>
      <c r="BX797" s="109"/>
      <c r="BY797" s="109"/>
      <c r="BZ797" s="109"/>
      <c r="CA797" s="109"/>
      <c r="CB797" s="109"/>
      <c r="CC797" s="109"/>
      <c r="CD797" s="109"/>
    </row>
    <row r="798" spans="1:82" ht="10.5">
      <c r="A798" s="109"/>
      <c r="B798" s="110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22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70"/>
      <c r="BI798" s="109"/>
      <c r="BJ798" s="109"/>
      <c r="BK798" s="109"/>
      <c r="BL798" s="109"/>
      <c r="BM798" s="109"/>
      <c r="BN798" s="109"/>
      <c r="BO798" s="109"/>
      <c r="BP798" s="109"/>
      <c r="BQ798" s="109"/>
      <c r="BR798" s="109"/>
      <c r="BS798" s="109"/>
      <c r="BT798" s="109"/>
      <c r="BU798" s="109"/>
      <c r="BV798" s="109"/>
      <c r="BW798" s="109"/>
      <c r="BX798" s="109"/>
      <c r="BY798" s="109"/>
      <c r="BZ798" s="109"/>
      <c r="CA798" s="109"/>
      <c r="CB798" s="109"/>
      <c r="CC798" s="109"/>
      <c r="CD798" s="109"/>
    </row>
    <row r="799" spans="1:82" ht="10.5">
      <c r="A799" s="109"/>
      <c r="B799" s="110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22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09"/>
      <c r="BE799" s="109"/>
      <c r="BF799" s="109"/>
      <c r="BG799" s="109"/>
      <c r="BH799" s="170"/>
      <c r="BI799" s="109"/>
      <c r="BJ799" s="109"/>
      <c r="BK799" s="109"/>
      <c r="BL799" s="109"/>
      <c r="BM799" s="109"/>
      <c r="BN799" s="109"/>
      <c r="BO799" s="109"/>
      <c r="BP799" s="109"/>
      <c r="BQ799" s="109"/>
      <c r="BR799" s="109"/>
      <c r="BS799" s="109"/>
      <c r="BT799" s="109"/>
      <c r="BU799" s="109"/>
      <c r="BV799" s="109"/>
      <c r="BW799" s="109"/>
      <c r="BX799" s="109"/>
      <c r="BY799" s="109"/>
      <c r="BZ799" s="109"/>
      <c r="CA799" s="109"/>
      <c r="CB799" s="109"/>
      <c r="CC799" s="109"/>
      <c r="CD799" s="109"/>
    </row>
    <row r="800" spans="1:82" ht="10.5">
      <c r="A800" s="109"/>
      <c r="B800" s="110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22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09"/>
      <c r="BE800" s="109"/>
      <c r="BF800" s="109"/>
      <c r="BG800" s="109"/>
      <c r="BH800" s="170"/>
      <c r="BI800" s="109"/>
      <c r="BJ800" s="109"/>
      <c r="BK800" s="109"/>
      <c r="BL800" s="109"/>
      <c r="BM800" s="109"/>
      <c r="BN800" s="109"/>
      <c r="BO800" s="109"/>
      <c r="BP800" s="109"/>
      <c r="BQ800" s="109"/>
      <c r="BR800" s="109"/>
      <c r="BS800" s="109"/>
      <c r="BT800" s="109"/>
      <c r="BU800" s="109"/>
      <c r="BV800" s="109"/>
      <c r="BW800" s="109"/>
      <c r="BX800" s="109"/>
      <c r="BY800" s="109"/>
      <c r="BZ800" s="109"/>
      <c r="CA800" s="109"/>
      <c r="CB800" s="109"/>
      <c r="CC800" s="109"/>
      <c r="CD800" s="109"/>
    </row>
    <row r="801" spans="1:82" ht="10.5">
      <c r="A801" s="109"/>
      <c r="B801" s="110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22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09"/>
      <c r="BE801" s="109"/>
      <c r="BF801" s="109"/>
      <c r="BG801" s="109"/>
      <c r="BH801" s="170"/>
      <c r="BI801" s="109"/>
      <c r="BJ801" s="109"/>
      <c r="BK801" s="109"/>
      <c r="BL801" s="109"/>
      <c r="BM801" s="109"/>
      <c r="BN801" s="109"/>
      <c r="BO801" s="109"/>
      <c r="BP801" s="109"/>
      <c r="BQ801" s="109"/>
      <c r="BR801" s="109"/>
      <c r="BS801" s="109"/>
      <c r="BT801" s="109"/>
      <c r="BU801" s="109"/>
      <c r="BV801" s="109"/>
      <c r="BW801" s="109"/>
      <c r="BX801" s="109"/>
      <c r="BY801" s="109"/>
      <c r="BZ801" s="109"/>
      <c r="CA801" s="109"/>
      <c r="CB801" s="109"/>
      <c r="CC801" s="109"/>
      <c r="CD801" s="109"/>
    </row>
    <row r="802" spans="1:82" ht="10.5">
      <c r="A802" s="109"/>
      <c r="B802" s="110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22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09"/>
      <c r="BE802" s="109"/>
      <c r="BF802" s="109"/>
      <c r="BG802" s="109"/>
      <c r="BH802" s="170"/>
      <c r="BI802" s="109"/>
      <c r="BJ802" s="109"/>
      <c r="BK802" s="109"/>
      <c r="BL802" s="109"/>
      <c r="BM802" s="109"/>
      <c r="BN802" s="109"/>
      <c r="BO802" s="109"/>
      <c r="BP802" s="109"/>
      <c r="BQ802" s="109"/>
      <c r="BR802" s="109"/>
      <c r="BS802" s="109"/>
      <c r="BT802" s="109"/>
      <c r="BU802" s="109"/>
      <c r="BV802" s="109"/>
      <c r="BW802" s="109"/>
      <c r="BX802" s="109"/>
      <c r="BY802" s="109"/>
      <c r="BZ802" s="109"/>
      <c r="CA802" s="109"/>
      <c r="CB802" s="109"/>
      <c r="CC802" s="109"/>
      <c r="CD802" s="109"/>
    </row>
    <row r="803" spans="1:82" ht="10.5">
      <c r="A803" s="109"/>
      <c r="B803" s="110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22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09"/>
      <c r="BE803" s="109"/>
      <c r="BF803" s="109"/>
      <c r="BG803" s="109"/>
      <c r="BH803" s="170"/>
      <c r="BI803" s="109"/>
      <c r="BJ803" s="109"/>
      <c r="BK803" s="109"/>
      <c r="BL803" s="109"/>
      <c r="BM803" s="109"/>
      <c r="BN803" s="109"/>
      <c r="BO803" s="109"/>
      <c r="BP803" s="109"/>
      <c r="BQ803" s="109"/>
      <c r="BR803" s="109"/>
      <c r="BS803" s="109"/>
      <c r="BT803" s="109"/>
      <c r="BU803" s="109"/>
      <c r="BV803" s="109"/>
      <c r="BW803" s="109"/>
      <c r="BX803" s="109"/>
      <c r="BY803" s="109"/>
      <c r="BZ803" s="109"/>
      <c r="CA803" s="109"/>
      <c r="CB803" s="109"/>
      <c r="CC803" s="109"/>
      <c r="CD803" s="109"/>
    </row>
    <row r="804" spans="1:82" ht="10.5">
      <c r="A804" s="109"/>
      <c r="B804" s="110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22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09"/>
      <c r="BE804" s="109"/>
      <c r="BF804" s="109"/>
      <c r="BG804" s="109"/>
      <c r="BH804" s="170"/>
      <c r="BI804" s="109"/>
      <c r="BJ804" s="109"/>
      <c r="BK804" s="109"/>
      <c r="BL804" s="109"/>
      <c r="BM804" s="109"/>
      <c r="BN804" s="109"/>
      <c r="BO804" s="109"/>
      <c r="BP804" s="109"/>
      <c r="BQ804" s="109"/>
      <c r="BR804" s="109"/>
      <c r="BS804" s="109"/>
      <c r="BT804" s="109"/>
      <c r="BU804" s="109"/>
      <c r="BV804" s="109"/>
      <c r="BW804" s="109"/>
      <c r="BX804" s="109"/>
      <c r="BY804" s="109"/>
      <c r="BZ804" s="109"/>
      <c r="CA804" s="109"/>
      <c r="CB804" s="109"/>
      <c r="CC804" s="109"/>
      <c r="CD804" s="109"/>
    </row>
    <row r="805" spans="1:82" ht="10.5">
      <c r="A805" s="109"/>
      <c r="B805" s="110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22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09"/>
      <c r="BE805" s="109"/>
      <c r="BF805" s="109"/>
      <c r="BG805" s="109"/>
      <c r="BH805" s="170"/>
      <c r="BI805" s="109"/>
      <c r="BJ805" s="109"/>
      <c r="BK805" s="109"/>
      <c r="BL805" s="109"/>
      <c r="BM805" s="109"/>
      <c r="BN805" s="109"/>
      <c r="BO805" s="109"/>
      <c r="BP805" s="109"/>
      <c r="BQ805" s="109"/>
      <c r="BR805" s="109"/>
      <c r="BS805" s="109"/>
      <c r="BT805" s="109"/>
      <c r="BU805" s="109"/>
      <c r="BV805" s="109"/>
      <c r="BW805" s="109"/>
      <c r="BX805" s="109"/>
      <c r="BY805" s="109"/>
      <c r="BZ805" s="109"/>
      <c r="CA805" s="109"/>
      <c r="CB805" s="109"/>
      <c r="CC805" s="109"/>
      <c r="CD805" s="109"/>
    </row>
    <row r="806" spans="1:82" ht="10.5">
      <c r="A806" s="109"/>
      <c r="B806" s="110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22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09"/>
      <c r="BE806" s="109"/>
      <c r="BF806" s="109"/>
      <c r="BG806" s="109"/>
      <c r="BH806" s="170"/>
      <c r="BI806" s="109"/>
      <c r="BJ806" s="109"/>
      <c r="BK806" s="109"/>
      <c r="BL806" s="109"/>
      <c r="BM806" s="109"/>
      <c r="BN806" s="109"/>
      <c r="BO806" s="109"/>
      <c r="BP806" s="109"/>
      <c r="BQ806" s="109"/>
      <c r="BR806" s="109"/>
      <c r="BS806" s="109"/>
      <c r="BT806" s="109"/>
      <c r="BU806" s="109"/>
      <c r="BV806" s="109"/>
      <c r="BW806" s="109"/>
      <c r="BX806" s="109"/>
      <c r="BY806" s="109"/>
      <c r="BZ806" s="109"/>
      <c r="CA806" s="109"/>
      <c r="CB806" s="109"/>
      <c r="CC806" s="109"/>
      <c r="CD806" s="109"/>
    </row>
    <row r="807" spans="1:82" ht="10.5">
      <c r="A807" s="109"/>
      <c r="B807" s="110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22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09"/>
      <c r="BE807" s="109"/>
      <c r="BF807" s="109"/>
      <c r="BG807" s="109"/>
      <c r="BH807" s="170"/>
      <c r="BI807" s="109"/>
      <c r="BJ807" s="109"/>
      <c r="BK807" s="109"/>
      <c r="BL807" s="109"/>
      <c r="BM807" s="109"/>
      <c r="BN807" s="109"/>
      <c r="BO807" s="109"/>
      <c r="BP807" s="109"/>
      <c r="BQ807" s="109"/>
      <c r="BR807" s="109"/>
      <c r="BS807" s="109"/>
      <c r="BT807" s="109"/>
      <c r="BU807" s="109"/>
      <c r="BV807" s="109"/>
      <c r="BW807" s="109"/>
      <c r="BX807" s="109"/>
      <c r="BY807" s="109"/>
      <c r="BZ807" s="109"/>
      <c r="CA807" s="109"/>
      <c r="CB807" s="109"/>
      <c r="CC807" s="109"/>
      <c r="CD807" s="109"/>
    </row>
    <row r="808" spans="1:82" ht="10.5">
      <c r="A808" s="109"/>
      <c r="B808" s="110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22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09"/>
      <c r="BE808" s="109"/>
      <c r="BF808" s="109"/>
      <c r="BG808" s="109"/>
      <c r="BH808" s="170"/>
      <c r="BI808" s="109"/>
      <c r="BJ808" s="109"/>
      <c r="BK808" s="109"/>
      <c r="BL808" s="109"/>
      <c r="BM808" s="109"/>
      <c r="BN808" s="109"/>
      <c r="BO808" s="109"/>
      <c r="BP808" s="109"/>
      <c r="BQ808" s="109"/>
      <c r="BR808" s="109"/>
      <c r="BS808" s="109"/>
      <c r="BT808" s="109"/>
      <c r="BU808" s="109"/>
      <c r="BV808" s="109"/>
      <c r="BW808" s="109"/>
      <c r="BX808" s="109"/>
      <c r="BY808" s="109"/>
      <c r="BZ808" s="109"/>
      <c r="CA808" s="109"/>
      <c r="CB808" s="109"/>
      <c r="CC808" s="109"/>
      <c r="CD808" s="109"/>
    </row>
    <row r="809" spans="1:82" ht="10.5">
      <c r="A809" s="109"/>
      <c r="B809" s="110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22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09"/>
      <c r="BE809" s="109"/>
      <c r="BF809" s="109"/>
      <c r="BG809" s="109"/>
      <c r="BH809" s="170"/>
      <c r="BI809" s="109"/>
      <c r="BJ809" s="109"/>
      <c r="BK809" s="109"/>
      <c r="BL809" s="109"/>
      <c r="BM809" s="109"/>
      <c r="BN809" s="109"/>
      <c r="BO809" s="109"/>
      <c r="BP809" s="109"/>
      <c r="BQ809" s="109"/>
      <c r="BR809" s="109"/>
      <c r="BS809" s="109"/>
      <c r="BT809" s="109"/>
      <c r="BU809" s="109"/>
      <c r="BV809" s="109"/>
      <c r="BW809" s="109"/>
      <c r="BX809" s="109"/>
      <c r="BY809" s="109"/>
      <c r="BZ809" s="109"/>
      <c r="CA809" s="109"/>
      <c r="CB809" s="109"/>
      <c r="CC809" s="109"/>
      <c r="CD809" s="109"/>
    </row>
    <row r="810" spans="1:82" ht="10.5">
      <c r="A810" s="109"/>
      <c r="B810" s="110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22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09"/>
      <c r="BE810" s="109"/>
      <c r="BF810" s="109"/>
      <c r="BG810" s="109"/>
      <c r="BH810" s="170"/>
      <c r="BI810" s="109"/>
      <c r="BJ810" s="109"/>
      <c r="BK810" s="109"/>
      <c r="BL810" s="109"/>
      <c r="BM810" s="109"/>
      <c r="BN810" s="109"/>
      <c r="BO810" s="109"/>
      <c r="BP810" s="109"/>
      <c r="BQ810" s="109"/>
      <c r="BR810" s="109"/>
      <c r="BS810" s="109"/>
      <c r="BT810" s="109"/>
      <c r="BU810" s="109"/>
      <c r="BV810" s="109"/>
      <c r="BW810" s="109"/>
      <c r="BX810" s="109"/>
      <c r="BY810" s="109"/>
      <c r="BZ810" s="109"/>
      <c r="CA810" s="109"/>
      <c r="CB810" s="109"/>
      <c r="CC810" s="109"/>
      <c r="CD810" s="109"/>
    </row>
    <row r="811" spans="1:82" ht="10.5">
      <c r="A811" s="109"/>
      <c r="B811" s="110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22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70"/>
      <c r="BI811" s="109"/>
      <c r="BJ811" s="109"/>
      <c r="BK811" s="109"/>
      <c r="BL811" s="109"/>
      <c r="BM811" s="109"/>
      <c r="BN811" s="109"/>
      <c r="BO811" s="109"/>
      <c r="BP811" s="109"/>
      <c r="BQ811" s="109"/>
      <c r="BR811" s="109"/>
      <c r="BS811" s="109"/>
      <c r="BT811" s="109"/>
      <c r="BU811" s="109"/>
      <c r="BV811" s="109"/>
      <c r="BW811" s="109"/>
      <c r="BX811" s="109"/>
      <c r="BY811" s="109"/>
      <c r="BZ811" s="109"/>
      <c r="CA811" s="109"/>
      <c r="CB811" s="109"/>
      <c r="CC811" s="109"/>
      <c r="CD811" s="109"/>
    </row>
    <row r="812" spans="1:82" ht="10.5">
      <c r="A812" s="109"/>
      <c r="B812" s="110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22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09"/>
      <c r="BE812" s="109"/>
      <c r="BF812" s="109"/>
      <c r="BG812" s="109"/>
      <c r="BH812" s="170"/>
      <c r="BI812" s="109"/>
      <c r="BJ812" s="109"/>
      <c r="BK812" s="109"/>
      <c r="BL812" s="109"/>
      <c r="BM812" s="109"/>
      <c r="BN812" s="109"/>
      <c r="BO812" s="109"/>
      <c r="BP812" s="109"/>
      <c r="BQ812" s="109"/>
      <c r="BR812" s="109"/>
      <c r="BS812" s="109"/>
      <c r="BT812" s="109"/>
      <c r="BU812" s="109"/>
      <c r="BV812" s="109"/>
      <c r="BW812" s="109"/>
      <c r="BX812" s="109"/>
      <c r="BY812" s="109"/>
      <c r="BZ812" s="109"/>
      <c r="CA812" s="109"/>
      <c r="CB812" s="109"/>
      <c r="CC812" s="109"/>
      <c r="CD812" s="109"/>
    </row>
    <row r="813" spans="1:82" ht="10.5">
      <c r="A813" s="109"/>
      <c r="B813" s="110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22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09"/>
      <c r="BE813" s="109"/>
      <c r="BF813" s="109"/>
      <c r="BG813" s="109"/>
      <c r="BH813" s="170"/>
      <c r="BI813" s="109"/>
      <c r="BJ813" s="109"/>
      <c r="BK813" s="109"/>
      <c r="BL813" s="109"/>
      <c r="BM813" s="109"/>
      <c r="BN813" s="109"/>
      <c r="BO813" s="109"/>
      <c r="BP813" s="109"/>
      <c r="BQ813" s="109"/>
      <c r="BR813" s="109"/>
      <c r="BS813" s="109"/>
      <c r="BT813" s="109"/>
      <c r="BU813" s="109"/>
      <c r="BV813" s="109"/>
      <c r="BW813" s="109"/>
      <c r="BX813" s="109"/>
      <c r="BY813" s="109"/>
      <c r="BZ813" s="109"/>
      <c r="CA813" s="109"/>
      <c r="CB813" s="109"/>
      <c r="CC813" s="109"/>
      <c r="CD813" s="109"/>
    </row>
    <row r="814" spans="1:82" ht="10.5">
      <c r="A814" s="109"/>
      <c r="B814" s="110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22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09"/>
      <c r="BE814" s="109"/>
      <c r="BF814" s="109"/>
      <c r="BG814" s="109"/>
      <c r="BH814" s="170"/>
      <c r="BI814" s="109"/>
      <c r="BJ814" s="109"/>
      <c r="BK814" s="109"/>
      <c r="BL814" s="109"/>
      <c r="BM814" s="109"/>
      <c r="BN814" s="109"/>
      <c r="BO814" s="109"/>
      <c r="BP814" s="109"/>
      <c r="BQ814" s="109"/>
      <c r="BR814" s="109"/>
      <c r="BS814" s="109"/>
      <c r="BT814" s="109"/>
      <c r="BU814" s="109"/>
      <c r="BV814" s="109"/>
      <c r="BW814" s="109"/>
      <c r="BX814" s="109"/>
      <c r="BY814" s="109"/>
      <c r="BZ814" s="109"/>
      <c r="CA814" s="109"/>
      <c r="CB814" s="109"/>
      <c r="CC814" s="109"/>
      <c r="CD814" s="109"/>
    </row>
    <row r="815" spans="1:82" ht="10.5">
      <c r="A815" s="109"/>
      <c r="B815" s="110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22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09"/>
      <c r="BE815" s="109"/>
      <c r="BF815" s="109"/>
      <c r="BG815" s="109"/>
      <c r="BH815" s="170"/>
      <c r="BI815" s="109"/>
      <c r="BJ815" s="109"/>
      <c r="BK815" s="109"/>
      <c r="BL815" s="109"/>
      <c r="BM815" s="109"/>
      <c r="BN815" s="109"/>
      <c r="BO815" s="109"/>
      <c r="BP815" s="109"/>
      <c r="BQ815" s="109"/>
      <c r="BR815" s="109"/>
      <c r="BS815" s="109"/>
      <c r="BT815" s="109"/>
      <c r="BU815" s="109"/>
      <c r="BV815" s="109"/>
      <c r="BW815" s="109"/>
      <c r="BX815" s="109"/>
      <c r="BY815" s="109"/>
      <c r="BZ815" s="109"/>
      <c r="CA815" s="109"/>
      <c r="CB815" s="109"/>
      <c r="CC815" s="109"/>
      <c r="CD815" s="109"/>
    </row>
    <row r="816" spans="1:82" ht="10.5">
      <c r="A816" s="109"/>
      <c r="B816" s="110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22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09"/>
      <c r="BE816" s="109"/>
      <c r="BF816" s="109"/>
      <c r="BG816" s="109"/>
      <c r="BH816" s="170"/>
      <c r="BI816" s="109"/>
      <c r="BJ816" s="109"/>
      <c r="BK816" s="109"/>
      <c r="BL816" s="109"/>
      <c r="BM816" s="109"/>
      <c r="BN816" s="109"/>
      <c r="BO816" s="109"/>
      <c r="BP816" s="109"/>
      <c r="BQ816" s="109"/>
      <c r="BR816" s="109"/>
      <c r="BS816" s="109"/>
      <c r="BT816" s="109"/>
      <c r="BU816" s="109"/>
      <c r="BV816" s="109"/>
      <c r="BW816" s="109"/>
      <c r="BX816" s="109"/>
      <c r="BY816" s="109"/>
      <c r="BZ816" s="109"/>
      <c r="CA816" s="109"/>
      <c r="CB816" s="109"/>
      <c r="CC816" s="109"/>
      <c r="CD816" s="109"/>
    </row>
    <row r="817" spans="1:82" ht="10.5">
      <c r="A817" s="109"/>
      <c r="B817" s="110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22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09"/>
      <c r="BE817" s="109"/>
      <c r="BF817" s="109"/>
      <c r="BG817" s="109"/>
      <c r="BH817" s="170"/>
      <c r="BI817" s="109"/>
      <c r="BJ817" s="109"/>
      <c r="BK817" s="109"/>
      <c r="BL817" s="109"/>
      <c r="BM817" s="109"/>
      <c r="BN817" s="109"/>
      <c r="BO817" s="109"/>
      <c r="BP817" s="109"/>
      <c r="BQ817" s="109"/>
      <c r="BR817" s="109"/>
      <c r="BS817" s="109"/>
      <c r="BT817" s="109"/>
      <c r="BU817" s="109"/>
      <c r="BV817" s="109"/>
      <c r="BW817" s="109"/>
      <c r="BX817" s="109"/>
      <c r="BY817" s="109"/>
      <c r="BZ817" s="109"/>
      <c r="CA817" s="109"/>
      <c r="CB817" s="109"/>
      <c r="CC817" s="109"/>
      <c r="CD817" s="109"/>
    </row>
    <row r="818" spans="1:82" ht="10.5">
      <c r="A818" s="109"/>
      <c r="B818" s="110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22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09"/>
      <c r="BE818" s="109"/>
      <c r="BF818" s="109"/>
      <c r="BG818" s="109"/>
      <c r="BH818" s="170"/>
      <c r="BI818" s="109"/>
      <c r="BJ818" s="109"/>
      <c r="BK818" s="109"/>
      <c r="BL818" s="109"/>
      <c r="BM818" s="109"/>
      <c r="BN818" s="109"/>
      <c r="BO818" s="109"/>
      <c r="BP818" s="109"/>
      <c r="BQ818" s="109"/>
      <c r="BR818" s="109"/>
      <c r="BS818" s="109"/>
      <c r="BT818" s="109"/>
      <c r="BU818" s="109"/>
      <c r="BV818" s="109"/>
      <c r="BW818" s="109"/>
      <c r="BX818" s="109"/>
      <c r="BY818" s="109"/>
      <c r="BZ818" s="109"/>
      <c r="CA818" s="109"/>
      <c r="CB818" s="109"/>
      <c r="CC818" s="109"/>
      <c r="CD818" s="109"/>
    </row>
    <row r="819" spans="1:82" ht="10.5">
      <c r="A819" s="109"/>
      <c r="B819" s="110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22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70"/>
      <c r="BI819" s="109"/>
      <c r="BJ819" s="109"/>
      <c r="BK819" s="109"/>
      <c r="BL819" s="109"/>
      <c r="BM819" s="109"/>
      <c r="BN819" s="109"/>
      <c r="BO819" s="109"/>
      <c r="BP819" s="109"/>
      <c r="BQ819" s="109"/>
      <c r="BR819" s="109"/>
      <c r="BS819" s="109"/>
      <c r="BT819" s="109"/>
      <c r="BU819" s="109"/>
      <c r="BV819" s="109"/>
      <c r="BW819" s="109"/>
      <c r="BX819" s="109"/>
      <c r="BY819" s="109"/>
      <c r="BZ819" s="109"/>
      <c r="CA819" s="109"/>
      <c r="CB819" s="109"/>
      <c r="CC819" s="109"/>
      <c r="CD819" s="109"/>
    </row>
    <row r="820" spans="1:82" ht="10.5">
      <c r="A820" s="109"/>
      <c r="B820" s="110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22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70"/>
      <c r="BI820" s="109"/>
      <c r="BJ820" s="109"/>
      <c r="BK820" s="109"/>
      <c r="BL820" s="109"/>
      <c r="BM820" s="109"/>
      <c r="BN820" s="109"/>
      <c r="BO820" s="109"/>
      <c r="BP820" s="109"/>
      <c r="BQ820" s="109"/>
      <c r="BR820" s="109"/>
      <c r="BS820" s="109"/>
      <c r="BT820" s="109"/>
      <c r="BU820" s="109"/>
      <c r="BV820" s="109"/>
      <c r="BW820" s="109"/>
      <c r="BX820" s="109"/>
      <c r="BY820" s="109"/>
      <c r="BZ820" s="109"/>
      <c r="CA820" s="109"/>
      <c r="CB820" s="109"/>
      <c r="CC820" s="109"/>
      <c r="CD820" s="109"/>
    </row>
    <row r="821" spans="1:82" ht="10.5">
      <c r="A821" s="109"/>
      <c r="B821" s="110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22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70"/>
      <c r="BI821" s="109"/>
      <c r="BJ821" s="109"/>
      <c r="BK821" s="109"/>
      <c r="BL821" s="109"/>
      <c r="BM821" s="109"/>
      <c r="BN821" s="109"/>
      <c r="BO821" s="109"/>
      <c r="BP821" s="109"/>
      <c r="BQ821" s="109"/>
      <c r="BR821" s="109"/>
      <c r="BS821" s="109"/>
      <c r="BT821" s="109"/>
      <c r="BU821" s="109"/>
      <c r="BV821" s="109"/>
      <c r="BW821" s="109"/>
      <c r="BX821" s="109"/>
      <c r="BY821" s="109"/>
      <c r="BZ821" s="109"/>
      <c r="CA821" s="109"/>
      <c r="CB821" s="109"/>
      <c r="CC821" s="109"/>
      <c r="CD821" s="109"/>
    </row>
    <row r="822" spans="1:82" ht="10.5">
      <c r="A822" s="109"/>
      <c r="B822" s="110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22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09"/>
      <c r="BE822" s="109"/>
      <c r="BF822" s="109"/>
      <c r="BG822" s="109"/>
      <c r="BH822" s="170"/>
      <c r="BI822" s="109"/>
      <c r="BJ822" s="109"/>
      <c r="BK822" s="109"/>
      <c r="BL822" s="109"/>
      <c r="BM822" s="109"/>
      <c r="BN822" s="109"/>
      <c r="BO822" s="109"/>
      <c r="BP822" s="109"/>
      <c r="BQ822" s="109"/>
      <c r="BR822" s="109"/>
      <c r="BS822" s="109"/>
      <c r="BT822" s="109"/>
      <c r="BU822" s="109"/>
      <c r="BV822" s="109"/>
      <c r="BW822" s="109"/>
      <c r="BX822" s="109"/>
      <c r="BY822" s="109"/>
      <c r="BZ822" s="109"/>
      <c r="CA822" s="109"/>
      <c r="CB822" s="109"/>
      <c r="CC822" s="109"/>
      <c r="CD822" s="109"/>
    </row>
    <row r="823" spans="1:82" ht="10.5">
      <c r="A823" s="109"/>
      <c r="B823" s="110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22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09"/>
      <c r="BE823" s="109"/>
      <c r="BF823" s="109"/>
      <c r="BG823" s="109"/>
      <c r="BH823" s="170"/>
      <c r="BI823" s="109"/>
      <c r="BJ823" s="109"/>
      <c r="BK823" s="109"/>
      <c r="BL823" s="109"/>
      <c r="BM823" s="109"/>
      <c r="BN823" s="109"/>
      <c r="BO823" s="109"/>
      <c r="BP823" s="109"/>
      <c r="BQ823" s="109"/>
      <c r="BR823" s="109"/>
      <c r="BS823" s="109"/>
      <c r="BT823" s="109"/>
      <c r="BU823" s="109"/>
      <c r="BV823" s="109"/>
      <c r="BW823" s="109"/>
      <c r="BX823" s="109"/>
      <c r="BY823" s="109"/>
      <c r="BZ823" s="109"/>
      <c r="CA823" s="109"/>
      <c r="CB823" s="109"/>
      <c r="CC823" s="109"/>
      <c r="CD823" s="109"/>
    </row>
    <row r="824" spans="1:82" ht="10.5">
      <c r="A824" s="109"/>
      <c r="B824" s="110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22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09"/>
      <c r="BE824" s="109"/>
      <c r="BF824" s="109"/>
      <c r="BG824" s="109"/>
      <c r="BH824" s="170"/>
      <c r="BI824" s="109"/>
      <c r="BJ824" s="109"/>
      <c r="BK824" s="109"/>
      <c r="BL824" s="109"/>
      <c r="BM824" s="109"/>
      <c r="BN824" s="109"/>
      <c r="BO824" s="109"/>
      <c r="BP824" s="109"/>
      <c r="BQ824" s="109"/>
      <c r="BR824" s="109"/>
      <c r="BS824" s="109"/>
      <c r="BT824" s="109"/>
      <c r="BU824" s="109"/>
      <c r="BV824" s="109"/>
      <c r="BW824" s="109"/>
      <c r="BX824" s="109"/>
      <c r="BY824" s="109"/>
      <c r="BZ824" s="109"/>
      <c r="CA824" s="109"/>
      <c r="CB824" s="109"/>
      <c r="CC824" s="109"/>
      <c r="CD824" s="109"/>
    </row>
    <row r="825" spans="1:82" ht="10.5">
      <c r="A825" s="109"/>
      <c r="B825" s="110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22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09"/>
      <c r="BE825" s="109"/>
      <c r="BF825" s="109"/>
      <c r="BG825" s="109"/>
      <c r="BH825" s="170"/>
      <c r="BI825" s="109"/>
      <c r="BJ825" s="109"/>
      <c r="BK825" s="109"/>
      <c r="BL825" s="109"/>
      <c r="BM825" s="109"/>
      <c r="BN825" s="109"/>
      <c r="BO825" s="109"/>
      <c r="BP825" s="109"/>
      <c r="BQ825" s="109"/>
      <c r="BR825" s="109"/>
      <c r="BS825" s="109"/>
      <c r="BT825" s="109"/>
      <c r="BU825" s="109"/>
      <c r="BV825" s="109"/>
      <c r="BW825" s="109"/>
      <c r="BX825" s="109"/>
      <c r="BY825" s="109"/>
      <c r="BZ825" s="109"/>
      <c r="CA825" s="109"/>
      <c r="CB825" s="109"/>
      <c r="CC825" s="109"/>
      <c r="CD825" s="109"/>
    </row>
    <row r="826" spans="1:82" ht="10.5">
      <c r="A826" s="109"/>
      <c r="B826" s="110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22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09"/>
      <c r="BE826" s="109"/>
      <c r="BF826" s="109"/>
      <c r="BG826" s="109"/>
      <c r="BH826" s="170"/>
      <c r="BI826" s="109"/>
      <c r="BJ826" s="109"/>
      <c r="BK826" s="109"/>
      <c r="BL826" s="109"/>
      <c r="BM826" s="109"/>
      <c r="BN826" s="109"/>
      <c r="BO826" s="109"/>
      <c r="BP826" s="109"/>
      <c r="BQ826" s="109"/>
      <c r="BR826" s="109"/>
      <c r="BS826" s="109"/>
      <c r="BT826" s="109"/>
      <c r="BU826" s="109"/>
      <c r="BV826" s="109"/>
      <c r="BW826" s="109"/>
      <c r="BX826" s="109"/>
      <c r="BY826" s="109"/>
      <c r="BZ826" s="109"/>
      <c r="CA826" s="109"/>
      <c r="CB826" s="109"/>
      <c r="CC826" s="109"/>
      <c r="CD826" s="109"/>
    </row>
    <row r="827" spans="1:82" ht="10.5">
      <c r="A827" s="109"/>
      <c r="B827" s="110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22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09"/>
      <c r="BE827" s="109"/>
      <c r="BF827" s="109"/>
      <c r="BG827" s="109"/>
      <c r="BH827" s="170"/>
      <c r="BI827" s="109"/>
      <c r="BJ827" s="109"/>
      <c r="BK827" s="109"/>
      <c r="BL827" s="109"/>
      <c r="BM827" s="109"/>
      <c r="BN827" s="109"/>
      <c r="BO827" s="109"/>
      <c r="BP827" s="109"/>
      <c r="BQ827" s="109"/>
      <c r="BR827" s="109"/>
      <c r="BS827" s="109"/>
      <c r="BT827" s="109"/>
      <c r="BU827" s="109"/>
      <c r="BV827" s="109"/>
      <c r="BW827" s="109"/>
      <c r="BX827" s="109"/>
      <c r="BY827" s="109"/>
      <c r="BZ827" s="109"/>
      <c r="CA827" s="109"/>
      <c r="CB827" s="109"/>
      <c r="CC827" s="109"/>
      <c r="CD827" s="109"/>
    </row>
    <row r="828" spans="1:82" ht="10.5">
      <c r="A828" s="109"/>
      <c r="B828" s="110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22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09"/>
      <c r="BE828" s="109"/>
      <c r="BF828" s="109"/>
      <c r="BG828" s="109"/>
      <c r="BH828" s="170"/>
      <c r="BI828" s="109"/>
      <c r="BJ828" s="109"/>
      <c r="BK828" s="109"/>
      <c r="BL828" s="109"/>
      <c r="BM828" s="109"/>
      <c r="BN828" s="109"/>
      <c r="BO828" s="109"/>
      <c r="BP828" s="109"/>
      <c r="BQ828" s="109"/>
      <c r="BR828" s="109"/>
      <c r="BS828" s="109"/>
      <c r="BT828" s="109"/>
      <c r="BU828" s="109"/>
      <c r="BV828" s="109"/>
      <c r="BW828" s="109"/>
      <c r="BX828" s="109"/>
      <c r="BY828" s="109"/>
      <c r="BZ828" s="109"/>
      <c r="CA828" s="109"/>
      <c r="CB828" s="109"/>
      <c r="CC828" s="109"/>
      <c r="CD828" s="109"/>
    </row>
    <row r="829" spans="1:82" ht="10.5">
      <c r="A829" s="109"/>
      <c r="B829" s="110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22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09"/>
      <c r="BE829" s="109"/>
      <c r="BF829" s="109"/>
      <c r="BG829" s="109"/>
      <c r="BH829" s="170"/>
      <c r="BI829" s="109"/>
      <c r="BJ829" s="109"/>
      <c r="BK829" s="109"/>
      <c r="BL829" s="109"/>
      <c r="BM829" s="109"/>
      <c r="BN829" s="109"/>
      <c r="BO829" s="109"/>
      <c r="BP829" s="109"/>
      <c r="BQ829" s="109"/>
      <c r="BR829" s="109"/>
      <c r="BS829" s="109"/>
      <c r="BT829" s="109"/>
      <c r="BU829" s="109"/>
      <c r="BV829" s="109"/>
      <c r="BW829" s="109"/>
      <c r="BX829" s="109"/>
      <c r="BY829" s="109"/>
      <c r="BZ829" s="109"/>
      <c r="CA829" s="109"/>
      <c r="CB829" s="109"/>
      <c r="CC829" s="109"/>
      <c r="CD829" s="109"/>
    </row>
    <row r="830" spans="1:82" ht="10.5">
      <c r="A830" s="109"/>
      <c r="B830" s="110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22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09"/>
      <c r="BE830" s="109"/>
      <c r="BF830" s="109"/>
      <c r="BG830" s="109"/>
      <c r="BH830" s="170"/>
      <c r="BI830" s="109"/>
      <c r="BJ830" s="109"/>
      <c r="BK830" s="109"/>
      <c r="BL830" s="109"/>
      <c r="BM830" s="109"/>
      <c r="BN830" s="109"/>
      <c r="BO830" s="109"/>
      <c r="BP830" s="109"/>
      <c r="BQ830" s="109"/>
      <c r="BR830" s="109"/>
      <c r="BS830" s="109"/>
      <c r="BT830" s="109"/>
      <c r="BU830" s="109"/>
      <c r="BV830" s="109"/>
      <c r="BW830" s="109"/>
      <c r="BX830" s="109"/>
      <c r="BY830" s="109"/>
      <c r="BZ830" s="109"/>
      <c r="CA830" s="109"/>
      <c r="CB830" s="109"/>
      <c r="CC830" s="109"/>
      <c r="CD830" s="109"/>
    </row>
    <row r="831" spans="1:82" ht="10.5">
      <c r="A831" s="109"/>
      <c r="B831" s="110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22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09"/>
      <c r="BE831" s="109"/>
      <c r="BF831" s="109"/>
      <c r="BG831" s="109"/>
      <c r="BH831" s="170"/>
      <c r="BI831" s="109"/>
      <c r="BJ831" s="109"/>
      <c r="BK831" s="109"/>
      <c r="BL831" s="109"/>
      <c r="BM831" s="109"/>
      <c r="BN831" s="109"/>
      <c r="BO831" s="109"/>
      <c r="BP831" s="109"/>
      <c r="BQ831" s="109"/>
      <c r="BR831" s="109"/>
      <c r="BS831" s="109"/>
      <c r="BT831" s="109"/>
      <c r="BU831" s="109"/>
      <c r="BV831" s="109"/>
      <c r="BW831" s="109"/>
      <c r="BX831" s="109"/>
      <c r="BY831" s="109"/>
      <c r="BZ831" s="109"/>
      <c r="CA831" s="109"/>
      <c r="CB831" s="109"/>
      <c r="CC831" s="109"/>
      <c r="CD831" s="109"/>
    </row>
    <row r="832" spans="1:82" ht="10.5">
      <c r="A832" s="109"/>
      <c r="B832" s="110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22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09"/>
      <c r="BE832" s="109"/>
      <c r="BF832" s="109"/>
      <c r="BG832" s="109"/>
      <c r="BH832" s="170"/>
      <c r="BI832" s="109"/>
      <c r="BJ832" s="109"/>
      <c r="BK832" s="109"/>
      <c r="BL832" s="109"/>
      <c r="BM832" s="109"/>
      <c r="BN832" s="109"/>
      <c r="BO832" s="109"/>
      <c r="BP832" s="109"/>
      <c r="BQ832" s="109"/>
      <c r="BR832" s="109"/>
      <c r="BS832" s="109"/>
      <c r="BT832" s="109"/>
      <c r="BU832" s="109"/>
      <c r="BV832" s="109"/>
      <c r="BW832" s="109"/>
      <c r="BX832" s="109"/>
      <c r="BY832" s="109"/>
      <c r="BZ832" s="109"/>
      <c r="CA832" s="109"/>
      <c r="CB832" s="109"/>
      <c r="CC832" s="109"/>
      <c r="CD832" s="109"/>
    </row>
    <row r="833" spans="1:82" ht="10.5">
      <c r="A833" s="109"/>
      <c r="B833" s="110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22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09"/>
      <c r="BE833" s="109"/>
      <c r="BF833" s="109"/>
      <c r="BG833" s="109"/>
      <c r="BH833" s="170"/>
      <c r="BI833" s="109"/>
      <c r="BJ833" s="109"/>
      <c r="BK833" s="109"/>
      <c r="BL833" s="109"/>
      <c r="BM833" s="109"/>
      <c r="BN833" s="109"/>
      <c r="BO833" s="109"/>
      <c r="BP833" s="109"/>
      <c r="BQ833" s="109"/>
      <c r="BR833" s="109"/>
      <c r="BS833" s="109"/>
      <c r="BT833" s="109"/>
      <c r="BU833" s="109"/>
      <c r="BV833" s="109"/>
      <c r="BW833" s="109"/>
      <c r="BX833" s="109"/>
      <c r="BY833" s="109"/>
      <c r="BZ833" s="109"/>
      <c r="CA833" s="109"/>
      <c r="CB833" s="109"/>
      <c r="CC833" s="109"/>
      <c r="CD833" s="109"/>
    </row>
    <row r="834" spans="1:82" ht="10.5">
      <c r="A834" s="109"/>
      <c r="B834" s="110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22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09"/>
      <c r="BE834" s="109"/>
      <c r="BF834" s="109"/>
      <c r="BG834" s="109"/>
      <c r="BH834" s="170"/>
      <c r="BI834" s="109"/>
      <c r="BJ834" s="109"/>
      <c r="BK834" s="109"/>
      <c r="BL834" s="109"/>
      <c r="BM834" s="109"/>
      <c r="BN834" s="109"/>
      <c r="BO834" s="109"/>
      <c r="BP834" s="109"/>
      <c r="BQ834" s="109"/>
      <c r="BR834" s="109"/>
      <c r="BS834" s="109"/>
      <c r="BT834" s="109"/>
      <c r="BU834" s="109"/>
      <c r="BV834" s="109"/>
      <c r="BW834" s="109"/>
      <c r="BX834" s="109"/>
      <c r="BY834" s="109"/>
      <c r="BZ834" s="109"/>
      <c r="CA834" s="109"/>
      <c r="CB834" s="109"/>
      <c r="CC834" s="109"/>
      <c r="CD834" s="109"/>
    </row>
    <row r="835" spans="1:82" ht="10.5">
      <c r="A835" s="109"/>
      <c r="B835" s="110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22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70"/>
      <c r="BI835" s="109"/>
      <c r="BJ835" s="109"/>
      <c r="BK835" s="109"/>
      <c r="BL835" s="109"/>
      <c r="BM835" s="109"/>
      <c r="BN835" s="109"/>
      <c r="BO835" s="109"/>
      <c r="BP835" s="109"/>
      <c r="BQ835" s="109"/>
      <c r="BR835" s="109"/>
      <c r="BS835" s="109"/>
      <c r="BT835" s="109"/>
      <c r="BU835" s="109"/>
      <c r="BV835" s="109"/>
      <c r="BW835" s="109"/>
      <c r="BX835" s="109"/>
      <c r="BY835" s="109"/>
      <c r="BZ835" s="109"/>
      <c r="CA835" s="109"/>
      <c r="CB835" s="109"/>
      <c r="CC835" s="109"/>
      <c r="CD835" s="109"/>
    </row>
    <row r="836" spans="1:82" ht="10.5">
      <c r="A836" s="109"/>
      <c r="B836" s="110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22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09"/>
      <c r="BE836" s="109"/>
      <c r="BF836" s="109"/>
      <c r="BG836" s="109"/>
      <c r="BH836" s="170"/>
      <c r="BI836" s="109"/>
      <c r="BJ836" s="109"/>
      <c r="BK836" s="109"/>
      <c r="BL836" s="109"/>
      <c r="BM836" s="109"/>
      <c r="BN836" s="109"/>
      <c r="BO836" s="109"/>
      <c r="BP836" s="109"/>
      <c r="BQ836" s="109"/>
      <c r="BR836" s="109"/>
      <c r="BS836" s="109"/>
      <c r="BT836" s="109"/>
      <c r="BU836" s="109"/>
      <c r="BV836" s="109"/>
      <c r="BW836" s="109"/>
      <c r="BX836" s="109"/>
      <c r="BY836" s="109"/>
      <c r="BZ836" s="109"/>
      <c r="CA836" s="109"/>
      <c r="CB836" s="109"/>
      <c r="CC836" s="109"/>
      <c r="CD836" s="109"/>
    </row>
    <row r="837" spans="1:82" ht="10.5">
      <c r="A837" s="109"/>
      <c r="B837" s="110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22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09"/>
      <c r="BE837" s="109"/>
      <c r="BF837" s="109"/>
      <c r="BG837" s="109"/>
      <c r="BH837" s="170"/>
      <c r="BI837" s="109"/>
      <c r="BJ837" s="109"/>
      <c r="BK837" s="109"/>
      <c r="BL837" s="109"/>
      <c r="BM837" s="109"/>
      <c r="BN837" s="109"/>
      <c r="BO837" s="109"/>
      <c r="BP837" s="109"/>
      <c r="BQ837" s="109"/>
      <c r="BR837" s="109"/>
      <c r="BS837" s="109"/>
      <c r="BT837" s="109"/>
      <c r="BU837" s="109"/>
      <c r="BV837" s="109"/>
      <c r="BW837" s="109"/>
      <c r="BX837" s="109"/>
      <c r="BY837" s="109"/>
      <c r="BZ837" s="109"/>
      <c r="CA837" s="109"/>
      <c r="CB837" s="109"/>
      <c r="CC837" s="109"/>
      <c r="CD837" s="109"/>
    </row>
    <row r="838" spans="1:82" ht="10.5">
      <c r="A838" s="109"/>
      <c r="B838" s="110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22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09"/>
      <c r="BE838" s="109"/>
      <c r="BF838" s="109"/>
      <c r="BG838" s="109"/>
      <c r="BH838" s="170"/>
      <c r="BI838" s="109"/>
      <c r="BJ838" s="109"/>
      <c r="BK838" s="109"/>
      <c r="BL838" s="109"/>
      <c r="BM838" s="109"/>
      <c r="BN838" s="109"/>
      <c r="BO838" s="109"/>
      <c r="BP838" s="109"/>
      <c r="BQ838" s="109"/>
      <c r="BR838" s="109"/>
      <c r="BS838" s="109"/>
      <c r="BT838" s="109"/>
      <c r="BU838" s="109"/>
      <c r="BV838" s="109"/>
      <c r="BW838" s="109"/>
      <c r="BX838" s="109"/>
      <c r="BY838" s="109"/>
      <c r="BZ838" s="109"/>
      <c r="CA838" s="109"/>
      <c r="CB838" s="109"/>
      <c r="CC838" s="109"/>
      <c r="CD838" s="109"/>
    </row>
    <row r="839" spans="1:82" ht="10.5">
      <c r="A839" s="109"/>
      <c r="B839" s="110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22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09"/>
      <c r="BE839" s="109"/>
      <c r="BF839" s="109"/>
      <c r="BG839" s="109"/>
      <c r="BH839" s="170"/>
      <c r="BI839" s="109"/>
      <c r="BJ839" s="109"/>
      <c r="BK839" s="109"/>
      <c r="BL839" s="109"/>
      <c r="BM839" s="109"/>
      <c r="BN839" s="109"/>
      <c r="BO839" s="109"/>
      <c r="BP839" s="109"/>
      <c r="BQ839" s="109"/>
      <c r="BR839" s="109"/>
      <c r="BS839" s="109"/>
      <c r="BT839" s="109"/>
      <c r="BU839" s="109"/>
      <c r="BV839" s="109"/>
      <c r="BW839" s="109"/>
      <c r="BX839" s="109"/>
      <c r="BY839" s="109"/>
      <c r="BZ839" s="109"/>
      <c r="CA839" s="109"/>
      <c r="CB839" s="109"/>
      <c r="CC839" s="109"/>
      <c r="CD839" s="109"/>
    </row>
    <row r="840" spans="1:82" ht="10.5">
      <c r="A840" s="109"/>
      <c r="B840" s="110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22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09"/>
      <c r="BE840" s="109"/>
      <c r="BF840" s="109"/>
      <c r="BG840" s="109"/>
      <c r="BH840" s="170"/>
      <c r="BI840" s="109"/>
      <c r="BJ840" s="109"/>
      <c r="BK840" s="109"/>
      <c r="BL840" s="109"/>
      <c r="BM840" s="109"/>
      <c r="BN840" s="109"/>
      <c r="BO840" s="109"/>
      <c r="BP840" s="109"/>
      <c r="BQ840" s="109"/>
      <c r="BR840" s="109"/>
      <c r="BS840" s="109"/>
      <c r="BT840" s="109"/>
      <c r="BU840" s="109"/>
      <c r="BV840" s="109"/>
      <c r="BW840" s="109"/>
      <c r="BX840" s="109"/>
      <c r="BY840" s="109"/>
      <c r="BZ840" s="109"/>
      <c r="CA840" s="109"/>
      <c r="CB840" s="109"/>
      <c r="CC840" s="109"/>
      <c r="CD840" s="109"/>
    </row>
    <row r="841" spans="1:82" ht="10.5">
      <c r="A841" s="109"/>
      <c r="B841" s="110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22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09"/>
      <c r="BE841" s="109"/>
      <c r="BF841" s="109"/>
      <c r="BG841" s="109"/>
      <c r="BH841" s="170"/>
      <c r="BI841" s="109"/>
      <c r="BJ841" s="109"/>
      <c r="BK841" s="109"/>
      <c r="BL841" s="109"/>
      <c r="BM841" s="109"/>
      <c r="BN841" s="109"/>
      <c r="BO841" s="109"/>
      <c r="BP841" s="109"/>
      <c r="BQ841" s="109"/>
      <c r="BR841" s="109"/>
      <c r="BS841" s="109"/>
      <c r="BT841" s="109"/>
      <c r="BU841" s="109"/>
      <c r="BV841" s="109"/>
      <c r="BW841" s="109"/>
      <c r="BX841" s="109"/>
      <c r="BY841" s="109"/>
      <c r="BZ841" s="109"/>
      <c r="CA841" s="109"/>
      <c r="CB841" s="109"/>
      <c r="CC841" s="109"/>
      <c r="CD841" s="109"/>
    </row>
    <row r="842" spans="1:82" ht="10.5">
      <c r="A842" s="109"/>
      <c r="B842" s="110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22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  <c r="BA842" s="109"/>
      <c r="BB842" s="109"/>
      <c r="BC842" s="109"/>
      <c r="BD842" s="109"/>
      <c r="BE842" s="109"/>
      <c r="BF842" s="109"/>
      <c r="BG842" s="109"/>
      <c r="BH842" s="170"/>
      <c r="BI842" s="109"/>
      <c r="BJ842" s="109"/>
      <c r="BK842" s="109"/>
      <c r="BL842" s="109"/>
      <c r="BM842" s="109"/>
      <c r="BN842" s="109"/>
      <c r="BO842" s="109"/>
      <c r="BP842" s="109"/>
      <c r="BQ842" s="109"/>
      <c r="BR842" s="109"/>
      <c r="BS842" s="109"/>
      <c r="BT842" s="109"/>
      <c r="BU842" s="109"/>
      <c r="BV842" s="109"/>
      <c r="BW842" s="109"/>
      <c r="BX842" s="109"/>
      <c r="BY842" s="109"/>
      <c r="BZ842" s="109"/>
      <c r="CA842" s="109"/>
      <c r="CB842" s="109"/>
      <c r="CC842" s="109"/>
      <c r="CD842" s="109"/>
    </row>
    <row r="843" spans="1:82" ht="10.5">
      <c r="A843" s="109"/>
      <c r="B843" s="110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22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09"/>
      <c r="BE843" s="109"/>
      <c r="BF843" s="109"/>
      <c r="BG843" s="109"/>
      <c r="BH843" s="170"/>
      <c r="BI843" s="109"/>
      <c r="BJ843" s="109"/>
      <c r="BK843" s="109"/>
      <c r="BL843" s="109"/>
      <c r="BM843" s="109"/>
      <c r="BN843" s="109"/>
      <c r="BO843" s="109"/>
      <c r="BP843" s="109"/>
      <c r="BQ843" s="109"/>
      <c r="BR843" s="109"/>
      <c r="BS843" s="109"/>
      <c r="BT843" s="109"/>
      <c r="BU843" s="109"/>
      <c r="BV843" s="109"/>
      <c r="BW843" s="109"/>
      <c r="BX843" s="109"/>
      <c r="BY843" s="109"/>
      <c r="BZ843" s="109"/>
      <c r="CA843" s="109"/>
      <c r="CB843" s="109"/>
      <c r="CC843" s="109"/>
      <c r="CD843" s="109"/>
    </row>
    <row r="844" spans="1:82" ht="10.5">
      <c r="A844" s="109"/>
      <c r="B844" s="110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22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  <c r="BA844" s="109"/>
      <c r="BB844" s="109"/>
      <c r="BC844" s="109"/>
      <c r="BD844" s="109"/>
      <c r="BE844" s="109"/>
      <c r="BF844" s="109"/>
      <c r="BG844" s="109"/>
      <c r="BH844" s="170"/>
      <c r="BI844" s="109"/>
      <c r="BJ844" s="109"/>
      <c r="BK844" s="109"/>
      <c r="BL844" s="109"/>
      <c r="BM844" s="109"/>
      <c r="BN844" s="109"/>
      <c r="BO844" s="109"/>
      <c r="BP844" s="109"/>
      <c r="BQ844" s="109"/>
      <c r="BR844" s="109"/>
      <c r="BS844" s="109"/>
      <c r="BT844" s="109"/>
      <c r="BU844" s="109"/>
      <c r="BV844" s="109"/>
      <c r="BW844" s="109"/>
      <c r="BX844" s="109"/>
      <c r="BY844" s="109"/>
      <c r="BZ844" s="109"/>
      <c r="CA844" s="109"/>
      <c r="CB844" s="109"/>
      <c r="CC844" s="109"/>
      <c r="CD844" s="109"/>
    </row>
    <row r="845" spans="1:82" ht="10.5">
      <c r="A845" s="109"/>
      <c r="B845" s="110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22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09"/>
      <c r="BE845" s="109"/>
      <c r="BF845" s="109"/>
      <c r="BG845" s="109"/>
      <c r="BH845" s="170"/>
      <c r="BI845" s="109"/>
      <c r="BJ845" s="109"/>
      <c r="BK845" s="109"/>
      <c r="BL845" s="109"/>
      <c r="BM845" s="109"/>
      <c r="BN845" s="109"/>
      <c r="BO845" s="109"/>
      <c r="BP845" s="109"/>
      <c r="BQ845" s="109"/>
      <c r="BR845" s="109"/>
      <c r="BS845" s="109"/>
      <c r="BT845" s="109"/>
      <c r="BU845" s="109"/>
      <c r="BV845" s="109"/>
      <c r="BW845" s="109"/>
      <c r="BX845" s="109"/>
      <c r="BY845" s="109"/>
      <c r="BZ845" s="109"/>
      <c r="CA845" s="109"/>
      <c r="CB845" s="109"/>
      <c r="CC845" s="109"/>
      <c r="CD845" s="109"/>
    </row>
    <row r="846" spans="1:82" ht="10.5">
      <c r="A846" s="109"/>
      <c r="B846" s="110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22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09"/>
      <c r="BE846" s="109"/>
      <c r="BF846" s="109"/>
      <c r="BG846" s="109"/>
      <c r="BH846" s="170"/>
      <c r="BI846" s="109"/>
      <c r="BJ846" s="109"/>
      <c r="BK846" s="109"/>
      <c r="BL846" s="109"/>
      <c r="BM846" s="109"/>
      <c r="BN846" s="109"/>
      <c r="BO846" s="109"/>
      <c r="BP846" s="109"/>
      <c r="BQ846" s="109"/>
      <c r="BR846" s="109"/>
      <c r="BS846" s="109"/>
      <c r="BT846" s="109"/>
      <c r="BU846" s="109"/>
      <c r="BV846" s="109"/>
      <c r="BW846" s="109"/>
      <c r="BX846" s="109"/>
      <c r="BY846" s="109"/>
      <c r="BZ846" s="109"/>
      <c r="CA846" s="109"/>
      <c r="CB846" s="109"/>
      <c r="CC846" s="109"/>
      <c r="CD846" s="109"/>
    </row>
    <row r="847" spans="1:82" ht="10.5">
      <c r="A847" s="109"/>
      <c r="B847" s="110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22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09"/>
      <c r="BE847" s="109"/>
      <c r="BF847" s="109"/>
      <c r="BG847" s="109"/>
      <c r="BH847" s="170"/>
      <c r="BI847" s="109"/>
      <c r="BJ847" s="109"/>
      <c r="BK847" s="109"/>
      <c r="BL847" s="109"/>
      <c r="BM847" s="109"/>
      <c r="BN847" s="109"/>
      <c r="BO847" s="109"/>
      <c r="BP847" s="109"/>
      <c r="BQ847" s="109"/>
      <c r="BR847" s="109"/>
      <c r="BS847" s="109"/>
      <c r="BT847" s="109"/>
      <c r="BU847" s="109"/>
      <c r="BV847" s="109"/>
      <c r="BW847" s="109"/>
      <c r="BX847" s="109"/>
      <c r="BY847" s="109"/>
      <c r="BZ847" s="109"/>
      <c r="CA847" s="109"/>
      <c r="CB847" s="109"/>
      <c r="CC847" s="109"/>
      <c r="CD847" s="109"/>
    </row>
    <row r="848" spans="1:82" ht="10.5">
      <c r="A848" s="109"/>
      <c r="B848" s="110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22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  <c r="BA848" s="109"/>
      <c r="BB848" s="109"/>
      <c r="BC848" s="109"/>
      <c r="BD848" s="109"/>
      <c r="BE848" s="109"/>
      <c r="BF848" s="109"/>
      <c r="BG848" s="109"/>
      <c r="BH848" s="170"/>
      <c r="BI848" s="109"/>
      <c r="BJ848" s="109"/>
      <c r="BK848" s="109"/>
      <c r="BL848" s="109"/>
      <c r="BM848" s="109"/>
      <c r="BN848" s="109"/>
      <c r="BO848" s="109"/>
      <c r="BP848" s="109"/>
      <c r="BQ848" s="109"/>
      <c r="BR848" s="109"/>
      <c r="BS848" s="109"/>
      <c r="BT848" s="109"/>
      <c r="BU848" s="109"/>
      <c r="BV848" s="109"/>
      <c r="BW848" s="109"/>
      <c r="BX848" s="109"/>
      <c r="BY848" s="109"/>
      <c r="BZ848" s="109"/>
      <c r="CA848" s="109"/>
      <c r="CB848" s="109"/>
      <c r="CC848" s="109"/>
      <c r="CD848" s="109"/>
    </row>
    <row r="849" spans="1:82" ht="10.5">
      <c r="A849" s="109"/>
      <c r="B849" s="110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22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09"/>
      <c r="BE849" s="109"/>
      <c r="BF849" s="109"/>
      <c r="BG849" s="109"/>
      <c r="BH849" s="170"/>
      <c r="BI849" s="109"/>
      <c r="BJ849" s="109"/>
      <c r="BK849" s="109"/>
      <c r="BL849" s="109"/>
      <c r="BM849" s="109"/>
      <c r="BN849" s="109"/>
      <c r="BO849" s="109"/>
      <c r="BP849" s="109"/>
      <c r="BQ849" s="109"/>
      <c r="BR849" s="109"/>
      <c r="BS849" s="109"/>
      <c r="BT849" s="109"/>
      <c r="BU849" s="109"/>
      <c r="BV849" s="109"/>
      <c r="BW849" s="109"/>
      <c r="BX849" s="109"/>
      <c r="BY849" s="109"/>
      <c r="BZ849" s="109"/>
      <c r="CA849" s="109"/>
      <c r="CB849" s="109"/>
      <c r="CC849" s="109"/>
      <c r="CD849" s="109"/>
    </row>
    <row r="850" spans="1:82" ht="10.5">
      <c r="A850" s="109"/>
      <c r="B850" s="110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22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09"/>
      <c r="BE850" s="109"/>
      <c r="BF850" s="109"/>
      <c r="BG850" s="109"/>
      <c r="BH850" s="170"/>
      <c r="BI850" s="109"/>
      <c r="BJ850" s="109"/>
      <c r="BK850" s="109"/>
      <c r="BL850" s="109"/>
      <c r="BM850" s="109"/>
      <c r="BN850" s="109"/>
      <c r="BO850" s="109"/>
      <c r="BP850" s="109"/>
      <c r="BQ850" s="109"/>
      <c r="BR850" s="109"/>
      <c r="BS850" s="109"/>
      <c r="BT850" s="109"/>
      <c r="BU850" s="109"/>
      <c r="BV850" s="109"/>
      <c r="BW850" s="109"/>
      <c r="BX850" s="109"/>
      <c r="BY850" s="109"/>
      <c r="BZ850" s="109"/>
      <c r="CA850" s="109"/>
      <c r="CB850" s="109"/>
      <c r="CC850" s="109"/>
      <c r="CD850" s="109"/>
    </row>
    <row r="851" spans="1:82" ht="10.5">
      <c r="A851" s="109"/>
      <c r="B851" s="110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22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09"/>
      <c r="BE851" s="109"/>
      <c r="BF851" s="109"/>
      <c r="BG851" s="109"/>
      <c r="BH851" s="170"/>
      <c r="BI851" s="109"/>
      <c r="BJ851" s="109"/>
      <c r="BK851" s="109"/>
      <c r="BL851" s="109"/>
      <c r="BM851" s="109"/>
      <c r="BN851" s="109"/>
      <c r="BO851" s="109"/>
      <c r="BP851" s="109"/>
      <c r="BQ851" s="109"/>
      <c r="BR851" s="109"/>
      <c r="BS851" s="109"/>
      <c r="BT851" s="109"/>
      <c r="BU851" s="109"/>
      <c r="BV851" s="109"/>
      <c r="BW851" s="109"/>
      <c r="BX851" s="109"/>
      <c r="BY851" s="109"/>
      <c r="BZ851" s="109"/>
      <c r="CA851" s="109"/>
      <c r="CB851" s="109"/>
      <c r="CC851" s="109"/>
      <c r="CD851" s="109"/>
    </row>
    <row r="852" spans="1:82" ht="10.5">
      <c r="A852" s="109"/>
      <c r="B852" s="110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22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09"/>
      <c r="BE852" s="109"/>
      <c r="BF852" s="109"/>
      <c r="BG852" s="109"/>
      <c r="BH852" s="170"/>
      <c r="BI852" s="109"/>
      <c r="BJ852" s="109"/>
      <c r="BK852" s="109"/>
      <c r="BL852" s="109"/>
      <c r="BM852" s="109"/>
      <c r="BN852" s="109"/>
      <c r="BO852" s="109"/>
      <c r="BP852" s="109"/>
      <c r="BQ852" s="109"/>
      <c r="BR852" s="109"/>
      <c r="BS852" s="109"/>
      <c r="BT852" s="109"/>
      <c r="BU852" s="109"/>
      <c r="BV852" s="109"/>
      <c r="BW852" s="109"/>
      <c r="BX852" s="109"/>
      <c r="BY852" s="109"/>
      <c r="BZ852" s="109"/>
      <c r="CA852" s="109"/>
      <c r="CB852" s="109"/>
      <c r="CC852" s="109"/>
      <c r="CD852" s="109"/>
    </row>
    <row r="853" spans="1:82" ht="10.5">
      <c r="A853" s="109"/>
      <c r="B853" s="110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22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09"/>
      <c r="BE853" s="109"/>
      <c r="BF853" s="109"/>
      <c r="BG853" s="109"/>
      <c r="BH853" s="170"/>
      <c r="BI853" s="109"/>
      <c r="BJ853" s="109"/>
      <c r="BK853" s="109"/>
      <c r="BL853" s="109"/>
      <c r="BM853" s="109"/>
      <c r="BN853" s="109"/>
      <c r="BO853" s="109"/>
      <c r="BP853" s="109"/>
      <c r="BQ853" s="109"/>
      <c r="BR853" s="109"/>
      <c r="BS853" s="109"/>
      <c r="BT853" s="109"/>
      <c r="BU853" s="109"/>
      <c r="BV853" s="109"/>
      <c r="BW853" s="109"/>
      <c r="BX853" s="109"/>
      <c r="BY853" s="109"/>
      <c r="BZ853" s="109"/>
      <c r="CA853" s="109"/>
      <c r="CB853" s="109"/>
      <c r="CC853" s="109"/>
      <c r="CD853" s="109"/>
    </row>
    <row r="854" spans="1:82" ht="10.5">
      <c r="A854" s="109"/>
      <c r="B854" s="110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22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09"/>
      <c r="BE854" s="109"/>
      <c r="BF854" s="109"/>
      <c r="BG854" s="109"/>
      <c r="BH854" s="170"/>
      <c r="BI854" s="109"/>
      <c r="BJ854" s="109"/>
      <c r="BK854" s="109"/>
      <c r="BL854" s="109"/>
      <c r="BM854" s="109"/>
      <c r="BN854" s="109"/>
      <c r="BO854" s="109"/>
      <c r="BP854" s="109"/>
      <c r="BQ854" s="109"/>
      <c r="BR854" s="109"/>
      <c r="BS854" s="109"/>
      <c r="BT854" s="109"/>
      <c r="BU854" s="109"/>
      <c r="BV854" s="109"/>
      <c r="BW854" s="109"/>
      <c r="BX854" s="109"/>
      <c r="BY854" s="109"/>
      <c r="BZ854" s="109"/>
      <c r="CA854" s="109"/>
      <c r="CB854" s="109"/>
      <c r="CC854" s="109"/>
      <c r="CD854" s="109"/>
    </row>
    <row r="855" spans="1:82" ht="10.5">
      <c r="A855" s="109"/>
      <c r="B855" s="110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22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  <c r="BA855" s="109"/>
      <c r="BB855" s="109"/>
      <c r="BC855" s="109"/>
      <c r="BD855" s="109"/>
      <c r="BE855" s="109"/>
      <c r="BF855" s="109"/>
      <c r="BG855" s="109"/>
      <c r="BH855" s="170"/>
      <c r="BI855" s="109"/>
      <c r="BJ855" s="109"/>
      <c r="BK855" s="109"/>
      <c r="BL855" s="109"/>
      <c r="BM855" s="109"/>
      <c r="BN855" s="109"/>
      <c r="BO855" s="109"/>
      <c r="BP855" s="109"/>
      <c r="BQ855" s="109"/>
      <c r="BR855" s="109"/>
      <c r="BS855" s="109"/>
      <c r="BT855" s="109"/>
      <c r="BU855" s="109"/>
      <c r="BV855" s="109"/>
      <c r="BW855" s="109"/>
      <c r="BX855" s="109"/>
      <c r="BY855" s="109"/>
      <c r="BZ855" s="109"/>
      <c r="CA855" s="109"/>
      <c r="CB855" s="109"/>
      <c r="CC855" s="109"/>
      <c r="CD855" s="109"/>
    </row>
    <row r="856" spans="1:82" ht="10.5">
      <c r="A856" s="109"/>
      <c r="B856" s="110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22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  <c r="BA856" s="109"/>
      <c r="BB856" s="109"/>
      <c r="BC856" s="109"/>
      <c r="BD856" s="109"/>
      <c r="BE856" s="109"/>
      <c r="BF856" s="109"/>
      <c r="BG856" s="109"/>
      <c r="BH856" s="170"/>
      <c r="BI856" s="109"/>
      <c r="BJ856" s="109"/>
      <c r="BK856" s="109"/>
      <c r="BL856" s="109"/>
      <c r="BM856" s="109"/>
      <c r="BN856" s="109"/>
      <c r="BO856" s="109"/>
      <c r="BP856" s="109"/>
      <c r="BQ856" s="109"/>
      <c r="BR856" s="109"/>
      <c r="BS856" s="109"/>
      <c r="BT856" s="109"/>
      <c r="BU856" s="109"/>
      <c r="BV856" s="109"/>
      <c r="BW856" s="109"/>
      <c r="BX856" s="109"/>
      <c r="BY856" s="109"/>
      <c r="BZ856" s="109"/>
      <c r="CA856" s="109"/>
      <c r="CB856" s="109"/>
      <c r="CC856" s="109"/>
      <c r="CD856" s="109"/>
    </row>
    <row r="857" spans="1:82" ht="10.5">
      <c r="A857" s="109"/>
      <c r="B857" s="110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22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  <c r="BA857" s="109"/>
      <c r="BB857" s="109"/>
      <c r="BC857" s="109"/>
      <c r="BD857" s="109"/>
      <c r="BE857" s="109"/>
      <c r="BF857" s="109"/>
      <c r="BG857" s="109"/>
      <c r="BH857" s="170"/>
      <c r="BI857" s="109"/>
      <c r="BJ857" s="109"/>
      <c r="BK857" s="109"/>
      <c r="BL857" s="109"/>
      <c r="BM857" s="109"/>
      <c r="BN857" s="109"/>
      <c r="BO857" s="109"/>
      <c r="BP857" s="109"/>
      <c r="BQ857" s="109"/>
      <c r="BR857" s="109"/>
      <c r="BS857" s="109"/>
      <c r="BT857" s="109"/>
      <c r="BU857" s="109"/>
      <c r="BV857" s="109"/>
      <c r="BW857" s="109"/>
      <c r="BX857" s="109"/>
      <c r="BY857" s="109"/>
      <c r="BZ857" s="109"/>
      <c r="CA857" s="109"/>
      <c r="CB857" s="109"/>
      <c r="CC857" s="109"/>
      <c r="CD857" s="109"/>
    </row>
    <row r="858" spans="1:82" ht="10.5">
      <c r="A858" s="109"/>
      <c r="B858" s="110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22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  <c r="BA858" s="109"/>
      <c r="BB858" s="109"/>
      <c r="BC858" s="109"/>
      <c r="BD858" s="109"/>
      <c r="BE858" s="109"/>
      <c r="BF858" s="109"/>
      <c r="BG858" s="109"/>
      <c r="BH858" s="170"/>
      <c r="BI858" s="109"/>
      <c r="BJ858" s="109"/>
      <c r="BK858" s="109"/>
      <c r="BL858" s="109"/>
      <c r="BM858" s="109"/>
      <c r="BN858" s="109"/>
      <c r="BO858" s="109"/>
      <c r="BP858" s="109"/>
      <c r="BQ858" s="109"/>
      <c r="BR858" s="109"/>
      <c r="BS858" s="109"/>
      <c r="BT858" s="109"/>
      <c r="BU858" s="109"/>
      <c r="BV858" s="109"/>
      <c r="BW858" s="109"/>
      <c r="BX858" s="109"/>
      <c r="BY858" s="109"/>
      <c r="BZ858" s="109"/>
      <c r="CA858" s="109"/>
      <c r="CB858" s="109"/>
      <c r="CC858" s="109"/>
      <c r="CD858" s="109"/>
    </row>
    <row r="859" spans="1:82" ht="10.5">
      <c r="A859" s="109"/>
      <c r="B859" s="110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22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  <c r="BA859" s="109"/>
      <c r="BB859" s="109"/>
      <c r="BC859" s="109"/>
      <c r="BD859" s="109"/>
      <c r="BE859" s="109"/>
      <c r="BF859" s="109"/>
      <c r="BG859" s="109"/>
      <c r="BH859" s="170"/>
      <c r="BI859" s="109"/>
      <c r="BJ859" s="109"/>
      <c r="BK859" s="109"/>
      <c r="BL859" s="109"/>
      <c r="BM859" s="109"/>
      <c r="BN859" s="109"/>
      <c r="BO859" s="109"/>
      <c r="BP859" s="109"/>
      <c r="BQ859" s="109"/>
      <c r="BR859" s="109"/>
      <c r="BS859" s="109"/>
      <c r="BT859" s="109"/>
      <c r="BU859" s="109"/>
      <c r="BV859" s="109"/>
      <c r="BW859" s="109"/>
      <c r="BX859" s="109"/>
      <c r="BY859" s="109"/>
      <c r="BZ859" s="109"/>
      <c r="CA859" s="109"/>
      <c r="CB859" s="109"/>
      <c r="CC859" s="109"/>
      <c r="CD859" s="109"/>
    </row>
    <row r="860" spans="1:82" ht="10.5">
      <c r="A860" s="109"/>
      <c r="B860" s="110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22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  <c r="BA860" s="109"/>
      <c r="BB860" s="109"/>
      <c r="BC860" s="109"/>
      <c r="BD860" s="109"/>
      <c r="BE860" s="109"/>
      <c r="BF860" s="109"/>
      <c r="BG860" s="109"/>
      <c r="BH860" s="170"/>
      <c r="BI860" s="109"/>
      <c r="BJ860" s="109"/>
      <c r="BK860" s="109"/>
      <c r="BL860" s="109"/>
      <c r="BM860" s="109"/>
      <c r="BN860" s="109"/>
      <c r="BO860" s="109"/>
      <c r="BP860" s="109"/>
      <c r="BQ860" s="109"/>
      <c r="BR860" s="109"/>
      <c r="BS860" s="109"/>
      <c r="BT860" s="109"/>
      <c r="BU860" s="109"/>
      <c r="BV860" s="109"/>
      <c r="BW860" s="109"/>
      <c r="BX860" s="109"/>
      <c r="BY860" s="109"/>
      <c r="BZ860" s="109"/>
      <c r="CA860" s="109"/>
      <c r="CB860" s="109"/>
      <c r="CC860" s="109"/>
      <c r="CD860" s="109"/>
    </row>
    <row r="861" spans="1:82" ht="10.5">
      <c r="A861" s="109"/>
      <c r="B861" s="110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22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70"/>
      <c r="BI861" s="109"/>
      <c r="BJ861" s="109"/>
      <c r="BK861" s="109"/>
      <c r="BL861" s="109"/>
      <c r="BM861" s="109"/>
      <c r="BN861" s="109"/>
      <c r="BO861" s="109"/>
      <c r="BP861" s="109"/>
      <c r="BQ861" s="109"/>
      <c r="BR861" s="109"/>
      <c r="BS861" s="109"/>
      <c r="BT861" s="109"/>
      <c r="BU861" s="109"/>
      <c r="BV861" s="109"/>
      <c r="BW861" s="109"/>
      <c r="BX861" s="109"/>
      <c r="BY861" s="109"/>
      <c r="BZ861" s="109"/>
      <c r="CA861" s="109"/>
      <c r="CB861" s="109"/>
      <c r="CC861" s="109"/>
      <c r="CD861" s="109"/>
    </row>
    <row r="862" spans="1:82" ht="10.5">
      <c r="A862" s="109"/>
      <c r="B862" s="110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22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  <c r="BA862" s="109"/>
      <c r="BB862" s="109"/>
      <c r="BC862" s="109"/>
      <c r="BD862" s="109"/>
      <c r="BE862" s="109"/>
      <c r="BF862" s="109"/>
      <c r="BG862" s="109"/>
      <c r="BH862" s="170"/>
      <c r="BI862" s="109"/>
      <c r="BJ862" s="109"/>
      <c r="BK862" s="109"/>
      <c r="BL862" s="109"/>
      <c r="BM862" s="109"/>
      <c r="BN862" s="109"/>
      <c r="BO862" s="109"/>
      <c r="BP862" s="109"/>
      <c r="BQ862" s="109"/>
      <c r="BR862" s="109"/>
      <c r="BS862" s="109"/>
      <c r="BT862" s="109"/>
      <c r="BU862" s="109"/>
      <c r="BV862" s="109"/>
      <c r="BW862" s="109"/>
      <c r="BX862" s="109"/>
      <c r="BY862" s="109"/>
      <c r="BZ862" s="109"/>
      <c r="CA862" s="109"/>
      <c r="CB862" s="109"/>
      <c r="CC862" s="109"/>
      <c r="CD862" s="109"/>
    </row>
    <row r="863" spans="1:82" ht="10.5">
      <c r="A863" s="109"/>
      <c r="B863" s="110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22"/>
      <c r="AO863" s="109"/>
      <c r="AP863" s="109"/>
      <c r="AQ863" s="109"/>
      <c r="AR863" s="109"/>
      <c r="AS863" s="109"/>
      <c r="AT863" s="109"/>
      <c r="AU863" s="109"/>
      <c r="AV863" s="109"/>
      <c r="AW863" s="109"/>
      <c r="AX863" s="109"/>
      <c r="AY863" s="109"/>
      <c r="AZ863" s="109"/>
      <c r="BA863" s="109"/>
      <c r="BB863" s="109"/>
      <c r="BC863" s="109"/>
      <c r="BD863" s="109"/>
      <c r="BE863" s="109"/>
      <c r="BF863" s="109"/>
      <c r="BG863" s="109"/>
      <c r="BH863" s="170"/>
      <c r="BI863" s="109"/>
      <c r="BJ863" s="109"/>
      <c r="BK863" s="109"/>
      <c r="BL863" s="109"/>
      <c r="BM863" s="109"/>
      <c r="BN863" s="109"/>
      <c r="BO863" s="109"/>
      <c r="BP863" s="109"/>
      <c r="BQ863" s="109"/>
      <c r="BR863" s="109"/>
      <c r="BS863" s="109"/>
      <c r="BT863" s="109"/>
      <c r="BU863" s="109"/>
      <c r="BV863" s="109"/>
      <c r="BW863" s="109"/>
      <c r="BX863" s="109"/>
      <c r="BY863" s="109"/>
      <c r="BZ863" s="109"/>
      <c r="CA863" s="109"/>
      <c r="CB863" s="109"/>
      <c r="CC863" s="109"/>
      <c r="CD863" s="109"/>
    </row>
    <row r="864" spans="1:82" ht="10.5">
      <c r="A864" s="109"/>
      <c r="B864" s="110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22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  <c r="BA864" s="109"/>
      <c r="BB864" s="109"/>
      <c r="BC864" s="109"/>
      <c r="BD864" s="109"/>
      <c r="BE864" s="109"/>
      <c r="BF864" s="109"/>
      <c r="BG864" s="109"/>
      <c r="BH864" s="170"/>
      <c r="BI864" s="109"/>
      <c r="BJ864" s="109"/>
      <c r="BK864" s="109"/>
      <c r="BL864" s="109"/>
      <c r="BM864" s="109"/>
      <c r="BN864" s="109"/>
      <c r="BO864" s="109"/>
      <c r="BP864" s="109"/>
      <c r="BQ864" s="109"/>
      <c r="BR864" s="109"/>
      <c r="BS864" s="109"/>
      <c r="BT864" s="109"/>
      <c r="BU864" s="109"/>
      <c r="BV864" s="109"/>
      <c r="BW864" s="109"/>
      <c r="BX864" s="109"/>
      <c r="BY864" s="109"/>
      <c r="BZ864" s="109"/>
      <c r="CA864" s="109"/>
      <c r="CB864" s="109"/>
      <c r="CC864" s="109"/>
      <c r="CD864" s="109"/>
    </row>
    <row r="865" spans="1:82" ht="10.5">
      <c r="A865" s="109"/>
      <c r="B865" s="110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22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  <c r="BA865" s="109"/>
      <c r="BB865" s="109"/>
      <c r="BC865" s="109"/>
      <c r="BD865" s="109"/>
      <c r="BE865" s="109"/>
      <c r="BF865" s="109"/>
      <c r="BG865" s="109"/>
      <c r="BH865" s="170"/>
      <c r="BI865" s="109"/>
      <c r="BJ865" s="109"/>
      <c r="BK865" s="109"/>
      <c r="BL865" s="109"/>
      <c r="BM865" s="109"/>
      <c r="BN865" s="109"/>
      <c r="BO865" s="109"/>
      <c r="BP865" s="109"/>
      <c r="BQ865" s="109"/>
      <c r="BR865" s="109"/>
      <c r="BS865" s="109"/>
      <c r="BT865" s="109"/>
      <c r="BU865" s="109"/>
      <c r="BV865" s="109"/>
      <c r="BW865" s="109"/>
      <c r="BX865" s="109"/>
      <c r="BY865" s="109"/>
      <c r="BZ865" s="109"/>
      <c r="CA865" s="109"/>
      <c r="CB865" s="109"/>
      <c r="CC865" s="109"/>
      <c r="CD865" s="109"/>
    </row>
    <row r="866" spans="1:82" ht="10.5">
      <c r="A866" s="109"/>
      <c r="B866" s="110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22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  <c r="BA866" s="109"/>
      <c r="BB866" s="109"/>
      <c r="BC866" s="109"/>
      <c r="BD866" s="109"/>
      <c r="BE866" s="109"/>
      <c r="BF866" s="109"/>
      <c r="BG866" s="109"/>
      <c r="BH866" s="170"/>
      <c r="BI866" s="109"/>
      <c r="BJ866" s="109"/>
      <c r="BK866" s="109"/>
      <c r="BL866" s="109"/>
      <c r="BM866" s="109"/>
      <c r="BN866" s="109"/>
      <c r="BO866" s="109"/>
      <c r="BP866" s="109"/>
      <c r="BQ866" s="109"/>
      <c r="BR866" s="109"/>
      <c r="BS866" s="109"/>
      <c r="BT866" s="109"/>
      <c r="BU866" s="109"/>
      <c r="BV866" s="109"/>
      <c r="BW866" s="109"/>
      <c r="BX866" s="109"/>
      <c r="BY866" s="109"/>
      <c r="BZ866" s="109"/>
      <c r="CA866" s="109"/>
      <c r="CB866" s="109"/>
      <c r="CC866" s="109"/>
      <c r="CD866" s="109"/>
    </row>
    <row r="867" spans="1:82" ht="10.5">
      <c r="A867" s="109"/>
      <c r="B867" s="110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22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  <c r="BA867" s="109"/>
      <c r="BB867" s="109"/>
      <c r="BC867" s="109"/>
      <c r="BD867" s="109"/>
      <c r="BE867" s="109"/>
      <c r="BF867" s="109"/>
      <c r="BG867" s="109"/>
      <c r="BH867" s="170"/>
      <c r="BI867" s="109"/>
      <c r="BJ867" s="109"/>
      <c r="BK867" s="109"/>
      <c r="BL867" s="109"/>
      <c r="BM867" s="109"/>
      <c r="BN867" s="109"/>
      <c r="BO867" s="109"/>
      <c r="BP867" s="109"/>
      <c r="BQ867" s="109"/>
      <c r="BR867" s="109"/>
      <c r="BS867" s="109"/>
      <c r="BT867" s="109"/>
      <c r="BU867" s="109"/>
      <c r="BV867" s="109"/>
      <c r="BW867" s="109"/>
      <c r="BX867" s="109"/>
      <c r="BY867" s="109"/>
      <c r="BZ867" s="109"/>
      <c r="CA867" s="109"/>
      <c r="CB867" s="109"/>
      <c r="CC867" s="109"/>
      <c r="CD867" s="109"/>
    </row>
    <row r="868" spans="1:82" ht="10.5">
      <c r="A868" s="109"/>
      <c r="B868" s="110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22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  <c r="BA868" s="109"/>
      <c r="BB868" s="109"/>
      <c r="BC868" s="109"/>
      <c r="BD868" s="109"/>
      <c r="BE868" s="109"/>
      <c r="BF868" s="109"/>
      <c r="BG868" s="109"/>
      <c r="BH868" s="170"/>
      <c r="BI868" s="109"/>
      <c r="BJ868" s="109"/>
      <c r="BK868" s="109"/>
      <c r="BL868" s="109"/>
      <c r="BM868" s="109"/>
      <c r="BN868" s="109"/>
      <c r="BO868" s="109"/>
      <c r="BP868" s="109"/>
      <c r="BQ868" s="109"/>
      <c r="BR868" s="109"/>
      <c r="BS868" s="109"/>
      <c r="BT868" s="109"/>
      <c r="BU868" s="109"/>
      <c r="BV868" s="109"/>
      <c r="BW868" s="109"/>
      <c r="BX868" s="109"/>
      <c r="BY868" s="109"/>
      <c r="BZ868" s="109"/>
      <c r="CA868" s="109"/>
      <c r="CB868" s="109"/>
      <c r="CC868" s="109"/>
      <c r="CD868" s="109"/>
    </row>
    <row r="869" spans="1:82" ht="10.5">
      <c r="A869" s="109"/>
      <c r="B869" s="110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22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  <c r="BA869" s="109"/>
      <c r="BB869" s="109"/>
      <c r="BC869" s="109"/>
      <c r="BD869" s="109"/>
      <c r="BE869" s="109"/>
      <c r="BF869" s="109"/>
      <c r="BG869" s="109"/>
      <c r="BH869" s="170"/>
      <c r="BI869" s="109"/>
      <c r="BJ869" s="109"/>
      <c r="BK869" s="109"/>
      <c r="BL869" s="109"/>
      <c r="BM869" s="109"/>
      <c r="BN869" s="109"/>
      <c r="BO869" s="109"/>
      <c r="BP869" s="109"/>
      <c r="BQ869" s="109"/>
      <c r="BR869" s="109"/>
      <c r="BS869" s="109"/>
      <c r="BT869" s="109"/>
      <c r="BU869" s="109"/>
      <c r="BV869" s="109"/>
      <c r="BW869" s="109"/>
      <c r="BX869" s="109"/>
      <c r="BY869" s="109"/>
      <c r="BZ869" s="109"/>
      <c r="CA869" s="109"/>
      <c r="CB869" s="109"/>
      <c r="CC869" s="109"/>
      <c r="CD869" s="109"/>
    </row>
    <row r="870" spans="1:82" ht="10.5">
      <c r="A870" s="109"/>
      <c r="B870" s="110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22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  <c r="BA870" s="109"/>
      <c r="BB870" s="109"/>
      <c r="BC870" s="109"/>
      <c r="BD870" s="109"/>
      <c r="BE870" s="109"/>
      <c r="BF870" s="109"/>
      <c r="BG870" s="109"/>
      <c r="BH870" s="170"/>
      <c r="BI870" s="109"/>
      <c r="BJ870" s="109"/>
      <c r="BK870" s="109"/>
      <c r="BL870" s="109"/>
      <c r="BM870" s="109"/>
      <c r="BN870" s="109"/>
      <c r="BO870" s="109"/>
      <c r="BP870" s="109"/>
      <c r="BQ870" s="109"/>
      <c r="BR870" s="109"/>
      <c r="BS870" s="109"/>
      <c r="BT870" s="109"/>
      <c r="BU870" s="109"/>
      <c r="BV870" s="109"/>
      <c r="BW870" s="109"/>
      <c r="BX870" s="109"/>
      <c r="BY870" s="109"/>
      <c r="BZ870" s="109"/>
      <c r="CA870" s="109"/>
      <c r="CB870" s="109"/>
      <c r="CC870" s="109"/>
      <c r="CD870" s="109"/>
    </row>
    <row r="871" spans="1:82" ht="10.5">
      <c r="A871" s="109"/>
      <c r="B871" s="110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22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09"/>
      <c r="BE871" s="109"/>
      <c r="BF871" s="109"/>
      <c r="BG871" s="109"/>
      <c r="BH871" s="170"/>
      <c r="BI871" s="109"/>
      <c r="BJ871" s="109"/>
      <c r="BK871" s="109"/>
      <c r="BL871" s="109"/>
      <c r="BM871" s="109"/>
      <c r="BN871" s="109"/>
      <c r="BO871" s="109"/>
      <c r="BP871" s="109"/>
      <c r="BQ871" s="109"/>
      <c r="BR871" s="109"/>
      <c r="BS871" s="109"/>
      <c r="BT871" s="109"/>
      <c r="BU871" s="109"/>
      <c r="BV871" s="109"/>
      <c r="BW871" s="109"/>
      <c r="BX871" s="109"/>
      <c r="BY871" s="109"/>
      <c r="BZ871" s="109"/>
      <c r="CA871" s="109"/>
      <c r="CB871" s="109"/>
      <c r="CC871" s="109"/>
      <c r="CD871" s="109"/>
    </row>
    <row r="872" spans="1:82" ht="10.5">
      <c r="A872" s="109"/>
      <c r="B872" s="110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22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09"/>
      <c r="BE872" s="109"/>
      <c r="BF872" s="109"/>
      <c r="BG872" s="109"/>
      <c r="BH872" s="170"/>
      <c r="BI872" s="109"/>
      <c r="BJ872" s="109"/>
      <c r="BK872" s="109"/>
      <c r="BL872" s="109"/>
      <c r="BM872" s="109"/>
      <c r="BN872" s="109"/>
      <c r="BO872" s="109"/>
      <c r="BP872" s="109"/>
      <c r="BQ872" s="109"/>
      <c r="BR872" s="109"/>
      <c r="BS872" s="109"/>
      <c r="BT872" s="109"/>
      <c r="BU872" s="109"/>
      <c r="BV872" s="109"/>
      <c r="BW872" s="109"/>
      <c r="BX872" s="109"/>
      <c r="BY872" s="109"/>
      <c r="BZ872" s="109"/>
      <c r="CA872" s="109"/>
      <c r="CB872" s="109"/>
      <c r="CC872" s="109"/>
      <c r="CD872" s="109"/>
    </row>
    <row r="873" spans="1:82" ht="10.5">
      <c r="A873" s="109"/>
      <c r="B873" s="110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22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09"/>
      <c r="BE873" s="109"/>
      <c r="BF873" s="109"/>
      <c r="BG873" s="109"/>
      <c r="BH873" s="170"/>
      <c r="BI873" s="109"/>
      <c r="BJ873" s="109"/>
      <c r="BK873" s="109"/>
      <c r="BL873" s="109"/>
      <c r="BM873" s="109"/>
      <c r="BN873" s="109"/>
      <c r="BO873" s="109"/>
      <c r="BP873" s="109"/>
      <c r="BQ873" s="109"/>
      <c r="BR873" s="109"/>
      <c r="BS873" s="109"/>
      <c r="BT873" s="109"/>
      <c r="BU873" s="109"/>
      <c r="BV873" s="109"/>
      <c r="BW873" s="109"/>
      <c r="BX873" s="109"/>
      <c r="BY873" s="109"/>
      <c r="BZ873" s="109"/>
      <c r="CA873" s="109"/>
      <c r="CB873" s="109"/>
      <c r="CC873" s="109"/>
      <c r="CD873" s="109"/>
    </row>
    <row r="874" spans="1:82" ht="10.5">
      <c r="A874" s="109"/>
      <c r="B874" s="110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22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09"/>
      <c r="BE874" s="109"/>
      <c r="BF874" s="109"/>
      <c r="BG874" s="109"/>
      <c r="BH874" s="170"/>
      <c r="BI874" s="109"/>
      <c r="BJ874" s="109"/>
      <c r="BK874" s="109"/>
      <c r="BL874" s="109"/>
      <c r="BM874" s="109"/>
      <c r="BN874" s="109"/>
      <c r="BO874" s="109"/>
      <c r="BP874" s="109"/>
      <c r="BQ874" s="109"/>
      <c r="BR874" s="109"/>
      <c r="BS874" s="109"/>
      <c r="BT874" s="109"/>
      <c r="BU874" s="109"/>
      <c r="BV874" s="109"/>
      <c r="BW874" s="109"/>
      <c r="BX874" s="109"/>
      <c r="BY874" s="109"/>
      <c r="BZ874" s="109"/>
      <c r="CA874" s="109"/>
      <c r="CB874" s="109"/>
      <c r="CC874" s="109"/>
      <c r="CD874" s="109"/>
    </row>
    <row r="875" spans="1:82" ht="10.5">
      <c r="A875" s="109"/>
      <c r="B875" s="110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22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09"/>
      <c r="BF875" s="109"/>
      <c r="BG875" s="109"/>
      <c r="BH875" s="170"/>
      <c r="BI875" s="109"/>
      <c r="BJ875" s="109"/>
      <c r="BK875" s="109"/>
      <c r="BL875" s="109"/>
      <c r="BM875" s="109"/>
      <c r="BN875" s="109"/>
      <c r="BO875" s="109"/>
      <c r="BP875" s="109"/>
      <c r="BQ875" s="109"/>
      <c r="BR875" s="109"/>
      <c r="BS875" s="109"/>
      <c r="BT875" s="109"/>
      <c r="BU875" s="109"/>
      <c r="BV875" s="109"/>
      <c r="BW875" s="109"/>
      <c r="BX875" s="109"/>
      <c r="BY875" s="109"/>
      <c r="BZ875" s="109"/>
      <c r="CA875" s="109"/>
      <c r="CB875" s="109"/>
      <c r="CC875" s="109"/>
      <c r="CD875" s="109"/>
    </row>
    <row r="876" spans="1:82" ht="10.5">
      <c r="A876" s="109"/>
      <c r="B876" s="110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22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09"/>
      <c r="BE876" s="109"/>
      <c r="BF876" s="109"/>
      <c r="BG876" s="109"/>
      <c r="BH876" s="170"/>
      <c r="BI876" s="109"/>
      <c r="BJ876" s="109"/>
      <c r="BK876" s="109"/>
      <c r="BL876" s="109"/>
      <c r="BM876" s="109"/>
      <c r="BN876" s="109"/>
      <c r="BO876" s="109"/>
      <c r="BP876" s="109"/>
      <c r="BQ876" s="109"/>
      <c r="BR876" s="109"/>
      <c r="BS876" s="109"/>
      <c r="BT876" s="109"/>
      <c r="BU876" s="109"/>
      <c r="BV876" s="109"/>
      <c r="BW876" s="109"/>
      <c r="BX876" s="109"/>
      <c r="BY876" s="109"/>
      <c r="BZ876" s="109"/>
      <c r="CA876" s="109"/>
      <c r="CB876" s="109"/>
      <c r="CC876" s="109"/>
      <c r="CD876" s="109"/>
    </row>
    <row r="877" spans="1:82" ht="10.5">
      <c r="A877" s="109"/>
      <c r="B877" s="110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22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09"/>
      <c r="BE877" s="109"/>
      <c r="BF877" s="109"/>
      <c r="BG877" s="109"/>
      <c r="BH877" s="170"/>
      <c r="BI877" s="109"/>
      <c r="BJ877" s="109"/>
      <c r="BK877" s="109"/>
      <c r="BL877" s="109"/>
      <c r="BM877" s="109"/>
      <c r="BN877" s="109"/>
      <c r="BO877" s="109"/>
      <c r="BP877" s="109"/>
      <c r="BQ877" s="109"/>
      <c r="BR877" s="109"/>
      <c r="BS877" s="109"/>
      <c r="BT877" s="109"/>
      <c r="BU877" s="109"/>
      <c r="BV877" s="109"/>
      <c r="BW877" s="109"/>
      <c r="BX877" s="109"/>
      <c r="BY877" s="109"/>
      <c r="BZ877" s="109"/>
      <c r="CA877" s="109"/>
      <c r="CB877" s="109"/>
      <c r="CC877" s="109"/>
      <c r="CD877" s="109"/>
    </row>
    <row r="878" spans="1:82" ht="10.5">
      <c r="A878" s="109"/>
      <c r="B878" s="110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22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09"/>
      <c r="BF878" s="109"/>
      <c r="BG878" s="109"/>
      <c r="BH878" s="170"/>
      <c r="BI878" s="109"/>
      <c r="BJ878" s="109"/>
      <c r="BK878" s="109"/>
      <c r="BL878" s="109"/>
      <c r="BM878" s="109"/>
      <c r="BN878" s="109"/>
      <c r="BO878" s="109"/>
      <c r="BP878" s="109"/>
      <c r="BQ878" s="109"/>
      <c r="BR878" s="109"/>
      <c r="BS878" s="109"/>
      <c r="BT878" s="109"/>
      <c r="BU878" s="109"/>
      <c r="BV878" s="109"/>
      <c r="BW878" s="109"/>
      <c r="BX878" s="109"/>
      <c r="BY878" s="109"/>
      <c r="BZ878" s="109"/>
      <c r="CA878" s="109"/>
      <c r="CB878" s="109"/>
      <c r="CC878" s="109"/>
      <c r="CD878" s="109"/>
    </row>
    <row r="879" spans="1:82" ht="10.5">
      <c r="A879" s="109"/>
      <c r="B879" s="110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22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09"/>
      <c r="BE879" s="109"/>
      <c r="BF879" s="109"/>
      <c r="BG879" s="109"/>
      <c r="BH879" s="170"/>
      <c r="BI879" s="109"/>
      <c r="BJ879" s="109"/>
      <c r="BK879" s="109"/>
      <c r="BL879" s="109"/>
      <c r="BM879" s="109"/>
      <c r="BN879" s="109"/>
      <c r="BO879" s="109"/>
      <c r="BP879" s="109"/>
      <c r="BQ879" s="109"/>
      <c r="BR879" s="109"/>
      <c r="BS879" s="109"/>
      <c r="BT879" s="109"/>
      <c r="BU879" s="109"/>
      <c r="BV879" s="109"/>
      <c r="BW879" s="109"/>
      <c r="BX879" s="109"/>
      <c r="BY879" s="109"/>
      <c r="BZ879" s="109"/>
      <c r="CA879" s="109"/>
      <c r="CB879" s="109"/>
      <c r="CC879" s="109"/>
      <c r="CD879" s="109"/>
    </row>
    <row r="880" spans="1:82" ht="10.5">
      <c r="A880" s="109"/>
      <c r="B880" s="110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22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09"/>
      <c r="BE880" s="109"/>
      <c r="BF880" s="109"/>
      <c r="BG880" s="109"/>
      <c r="BH880" s="170"/>
      <c r="BI880" s="109"/>
      <c r="BJ880" s="109"/>
      <c r="BK880" s="109"/>
      <c r="BL880" s="109"/>
      <c r="BM880" s="109"/>
      <c r="BN880" s="109"/>
      <c r="BO880" s="109"/>
      <c r="BP880" s="109"/>
      <c r="BQ880" s="109"/>
      <c r="BR880" s="109"/>
      <c r="BS880" s="109"/>
      <c r="BT880" s="109"/>
      <c r="BU880" s="109"/>
      <c r="BV880" s="109"/>
      <c r="BW880" s="109"/>
      <c r="BX880" s="109"/>
      <c r="BY880" s="109"/>
      <c r="BZ880" s="109"/>
      <c r="CA880" s="109"/>
      <c r="CB880" s="109"/>
      <c r="CC880" s="109"/>
      <c r="CD880" s="109"/>
    </row>
    <row r="881" spans="1:82" ht="10.5">
      <c r="A881" s="109"/>
      <c r="B881" s="110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22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09"/>
      <c r="BE881" s="109"/>
      <c r="BF881" s="109"/>
      <c r="BG881" s="109"/>
      <c r="BH881" s="170"/>
      <c r="BI881" s="109"/>
      <c r="BJ881" s="109"/>
      <c r="BK881" s="109"/>
      <c r="BL881" s="109"/>
      <c r="BM881" s="109"/>
      <c r="BN881" s="109"/>
      <c r="BO881" s="109"/>
      <c r="BP881" s="109"/>
      <c r="BQ881" s="109"/>
      <c r="BR881" s="109"/>
      <c r="BS881" s="109"/>
      <c r="BT881" s="109"/>
      <c r="BU881" s="109"/>
      <c r="BV881" s="109"/>
      <c r="BW881" s="109"/>
      <c r="BX881" s="109"/>
      <c r="BY881" s="109"/>
      <c r="BZ881" s="109"/>
      <c r="CA881" s="109"/>
      <c r="CB881" s="109"/>
      <c r="CC881" s="109"/>
      <c r="CD881" s="109"/>
    </row>
    <row r="882" spans="1:82" ht="10.5">
      <c r="A882" s="109"/>
      <c r="B882" s="110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22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09"/>
      <c r="BE882" s="109"/>
      <c r="BF882" s="109"/>
      <c r="BG882" s="109"/>
      <c r="BH882" s="170"/>
      <c r="BI882" s="109"/>
      <c r="BJ882" s="109"/>
      <c r="BK882" s="109"/>
      <c r="BL882" s="109"/>
      <c r="BM882" s="109"/>
      <c r="BN882" s="109"/>
      <c r="BO882" s="109"/>
      <c r="BP882" s="109"/>
      <c r="BQ882" s="109"/>
      <c r="BR882" s="109"/>
      <c r="BS882" s="109"/>
      <c r="BT882" s="109"/>
      <c r="BU882" s="109"/>
      <c r="BV882" s="109"/>
      <c r="BW882" s="109"/>
      <c r="BX882" s="109"/>
      <c r="BY882" s="109"/>
      <c r="BZ882" s="109"/>
      <c r="CA882" s="109"/>
      <c r="CB882" s="109"/>
      <c r="CC882" s="109"/>
      <c r="CD882" s="109"/>
    </row>
    <row r="883" spans="1:82" ht="10.5">
      <c r="A883" s="109"/>
      <c r="B883" s="110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22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09"/>
      <c r="BE883" s="109"/>
      <c r="BF883" s="109"/>
      <c r="BG883" s="109"/>
      <c r="BH883" s="170"/>
      <c r="BI883" s="109"/>
      <c r="BJ883" s="109"/>
      <c r="BK883" s="109"/>
      <c r="BL883" s="109"/>
      <c r="BM883" s="109"/>
      <c r="BN883" s="109"/>
      <c r="BO883" s="109"/>
      <c r="BP883" s="109"/>
      <c r="BQ883" s="109"/>
      <c r="BR883" s="109"/>
      <c r="BS883" s="109"/>
      <c r="BT883" s="109"/>
      <c r="BU883" s="109"/>
      <c r="BV883" s="109"/>
      <c r="BW883" s="109"/>
      <c r="BX883" s="109"/>
      <c r="BY883" s="109"/>
      <c r="BZ883" s="109"/>
      <c r="CA883" s="109"/>
      <c r="CB883" s="109"/>
      <c r="CC883" s="109"/>
      <c r="CD883" s="109"/>
    </row>
    <row r="884" spans="1:82" ht="10.5">
      <c r="A884" s="109"/>
      <c r="B884" s="110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22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09"/>
      <c r="BE884" s="109"/>
      <c r="BF884" s="109"/>
      <c r="BG884" s="109"/>
      <c r="BH884" s="170"/>
      <c r="BI884" s="109"/>
      <c r="BJ884" s="109"/>
      <c r="BK884" s="109"/>
      <c r="BL884" s="109"/>
      <c r="BM884" s="109"/>
      <c r="BN884" s="109"/>
      <c r="BO884" s="109"/>
      <c r="BP884" s="109"/>
      <c r="BQ884" s="109"/>
      <c r="BR884" s="109"/>
      <c r="BS884" s="109"/>
      <c r="BT884" s="109"/>
      <c r="BU884" s="109"/>
      <c r="BV884" s="109"/>
      <c r="BW884" s="109"/>
      <c r="BX884" s="109"/>
      <c r="BY884" s="109"/>
      <c r="BZ884" s="109"/>
      <c r="CA884" s="109"/>
      <c r="CB884" s="109"/>
      <c r="CC884" s="109"/>
      <c r="CD884" s="109"/>
    </row>
    <row r="885" spans="1:82" ht="10.5">
      <c r="A885" s="109"/>
      <c r="B885" s="110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22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09"/>
      <c r="BE885" s="109"/>
      <c r="BF885" s="109"/>
      <c r="BG885" s="109"/>
      <c r="BH885" s="170"/>
      <c r="BI885" s="109"/>
      <c r="BJ885" s="109"/>
      <c r="BK885" s="109"/>
      <c r="BL885" s="109"/>
      <c r="BM885" s="109"/>
      <c r="BN885" s="109"/>
      <c r="BO885" s="109"/>
      <c r="BP885" s="109"/>
      <c r="BQ885" s="109"/>
      <c r="BR885" s="109"/>
      <c r="BS885" s="109"/>
      <c r="BT885" s="109"/>
      <c r="BU885" s="109"/>
      <c r="BV885" s="109"/>
      <c r="BW885" s="109"/>
      <c r="BX885" s="109"/>
      <c r="BY885" s="109"/>
      <c r="BZ885" s="109"/>
      <c r="CA885" s="109"/>
      <c r="CB885" s="109"/>
      <c r="CC885" s="109"/>
      <c r="CD885" s="109"/>
    </row>
    <row r="886" spans="1:82" ht="10.5">
      <c r="A886" s="109"/>
      <c r="B886" s="110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22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09"/>
      <c r="BE886" s="109"/>
      <c r="BF886" s="109"/>
      <c r="BG886" s="109"/>
      <c r="BH886" s="170"/>
      <c r="BI886" s="109"/>
      <c r="BJ886" s="109"/>
      <c r="BK886" s="109"/>
      <c r="BL886" s="109"/>
      <c r="BM886" s="109"/>
      <c r="BN886" s="109"/>
      <c r="BO886" s="109"/>
      <c r="BP886" s="109"/>
      <c r="BQ886" s="109"/>
      <c r="BR886" s="109"/>
      <c r="BS886" s="109"/>
      <c r="BT886" s="109"/>
      <c r="BU886" s="109"/>
      <c r="BV886" s="109"/>
      <c r="BW886" s="109"/>
      <c r="BX886" s="109"/>
      <c r="BY886" s="109"/>
      <c r="BZ886" s="109"/>
      <c r="CA886" s="109"/>
      <c r="CB886" s="109"/>
      <c r="CC886" s="109"/>
      <c r="CD886" s="109"/>
    </row>
    <row r="887" spans="1:82" ht="10.5">
      <c r="A887" s="109"/>
      <c r="B887" s="110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22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09"/>
      <c r="BE887" s="109"/>
      <c r="BF887" s="109"/>
      <c r="BG887" s="109"/>
      <c r="BH887" s="170"/>
      <c r="BI887" s="109"/>
      <c r="BJ887" s="109"/>
      <c r="BK887" s="109"/>
      <c r="BL887" s="109"/>
      <c r="BM887" s="109"/>
      <c r="BN887" s="109"/>
      <c r="BO887" s="109"/>
      <c r="BP887" s="109"/>
      <c r="BQ887" s="109"/>
      <c r="BR887" s="109"/>
      <c r="BS887" s="109"/>
      <c r="BT887" s="109"/>
      <c r="BU887" s="109"/>
      <c r="BV887" s="109"/>
      <c r="BW887" s="109"/>
      <c r="BX887" s="109"/>
      <c r="BY887" s="109"/>
      <c r="BZ887" s="109"/>
      <c r="CA887" s="109"/>
      <c r="CB887" s="109"/>
      <c r="CC887" s="109"/>
      <c r="CD887" s="109"/>
    </row>
    <row r="888" spans="1:82" ht="10.5">
      <c r="A888" s="109"/>
      <c r="B888" s="110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22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09"/>
      <c r="BE888" s="109"/>
      <c r="BF888" s="109"/>
      <c r="BG888" s="109"/>
      <c r="BH888" s="170"/>
      <c r="BI888" s="109"/>
      <c r="BJ888" s="109"/>
      <c r="BK888" s="109"/>
      <c r="BL888" s="109"/>
      <c r="BM888" s="109"/>
      <c r="BN888" s="109"/>
      <c r="BO888" s="109"/>
      <c r="BP888" s="109"/>
      <c r="BQ888" s="109"/>
      <c r="BR888" s="109"/>
      <c r="BS888" s="109"/>
      <c r="BT888" s="109"/>
      <c r="BU888" s="109"/>
      <c r="BV888" s="109"/>
      <c r="BW888" s="109"/>
      <c r="BX888" s="109"/>
      <c r="BY888" s="109"/>
      <c r="BZ888" s="109"/>
      <c r="CA888" s="109"/>
      <c r="CB888" s="109"/>
      <c r="CC888" s="109"/>
      <c r="CD888" s="109"/>
    </row>
    <row r="889" spans="1:82" ht="10.5">
      <c r="A889" s="109"/>
      <c r="B889" s="110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22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09"/>
      <c r="BE889" s="109"/>
      <c r="BF889" s="109"/>
      <c r="BG889" s="109"/>
      <c r="BH889" s="170"/>
      <c r="BI889" s="109"/>
      <c r="BJ889" s="109"/>
      <c r="BK889" s="109"/>
      <c r="BL889" s="109"/>
      <c r="BM889" s="109"/>
      <c r="BN889" s="109"/>
      <c r="BO889" s="109"/>
      <c r="BP889" s="109"/>
      <c r="BQ889" s="109"/>
      <c r="BR889" s="109"/>
      <c r="BS889" s="109"/>
      <c r="BT889" s="109"/>
      <c r="BU889" s="109"/>
      <c r="BV889" s="109"/>
      <c r="BW889" s="109"/>
      <c r="BX889" s="109"/>
      <c r="BY889" s="109"/>
      <c r="BZ889" s="109"/>
      <c r="CA889" s="109"/>
      <c r="CB889" s="109"/>
      <c r="CC889" s="109"/>
      <c r="CD889" s="109"/>
    </row>
    <row r="890" spans="1:82" ht="10.5">
      <c r="A890" s="109"/>
      <c r="B890" s="110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22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09"/>
      <c r="BE890" s="109"/>
      <c r="BF890" s="109"/>
      <c r="BG890" s="109"/>
      <c r="BH890" s="170"/>
      <c r="BI890" s="109"/>
      <c r="BJ890" s="109"/>
      <c r="BK890" s="109"/>
      <c r="BL890" s="109"/>
      <c r="BM890" s="109"/>
      <c r="BN890" s="109"/>
      <c r="BO890" s="109"/>
      <c r="BP890" s="109"/>
      <c r="BQ890" s="109"/>
      <c r="BR890" s="109"/>
      <c r="BS890" s="109"/>
      <c r="BT890" s="109"/>
      <c r="BU890" s="109"/>
      <c r="BV890" s="109"/>
      <c r="BW890" s="109"/>
      <c r="BX890" s="109"/>
      <c r="BY890" s="109"/>
      <c r="BZ890" s="109"/>
      <c r="CA890" s="109"/>
      <c r="CB890" s="109"/>
      <c r="CC890" s="109"/>
      <c r="CD890" s="109"/>
    </row>
    <row r="891" spans="1:82" ht="10.5">
      <c r="A891" s="109"/>
      <c r="B891" s="110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22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09"/>
      <c r="BE891" s="109"/>
      <c r="BF891" s="109"/>
      <c r="BG891" s="109"/>
      <c r="BH891" s="170"/>
      <c r="BI891" s="109"/>
      <c r="BJ891" s="109"/>
      <c r="BK891" s="109"/>
      <c r="BL891" s="109"/>
      <c r="BM891" s="109"/>
      <c r="BN891" s="109"/>
      <c r="BO891" s="109"/>
      <c r="BP891" s="109"/>
      <c r="BQ891" s="109"/>
      <c r="BR891" s="109"/>
      <c r="BS891" s="109"/>
      <c r="BT891" s="109"/>
      <c r="BU891" s="109"/>
      <c r="BV891" s="109"/>
      <c r="BW891" s="109"/>
      <c r="BX891" s="109"/>
      <c r="BY891" s="109"/>
      <c r="BZ891" s="109"/>
      <c r="CA891" s="109"/>
      <c r="CB891" s="109"/>
      <c r="CC891" s="109"/>
      <c r="CD891" s="109"/>
    </row>
    <row r="892" spans="1:82" ht="10.5">
      <c r="A892" s="109"/>
      <c r="B892" s="110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22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09"/>
      <c r="BE892" s="109"/>
      <c r="BF892" s="109"/>
      <c r="BG892" s="109"/>
      <c r="BH892" s="170"/>
      <c r="BI892" s="109"/>
      <c r="BJ892" s="109"/>
      <c r="BK892" s="109"/>
      <c r="BL892" s="109"/>
      <c r="BM892" s="109"/>
      <c r="BN892" s="109"/>
      <c r="BO892" s="109"/>
      <c r="BP892" s="109"/>
      <c r="BQ892" s="109"/>
      <c r="BR892" s="109"/>
      <c r="BS892" s="109"/>
      <c r="BT892" s="109"/>
      <c r="BU892" s="109"/>
      <c r="BV892" s="109"/>
      <c r="BW892" s="109"/>
      <c r="BX892" s="109"/>
      <c r="BY892" s="109"/>
      <c r="BZ892" s="109"/>
      <c r="CA892" s="109"/>
      <c r="CB892" s="109"/>
      <c r="CC892" s="109"/>
      <c r="CD892" s="109"/>
    </row>
    <row r="893" spans="1:82" ht="10.5">
      <c r="A893" s="109"/>
      <c r="B893" s="110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22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09"/>
      <c r="BE893" s="109"/>
      <c r="BF893" s="109"/>
      <c r="BG893" s="109"/>
      <c r="BH893" s="170"/>
      <c r="BI893" s="109"/>
      <c r="BJ893" s="109"/>
      <c r="BK893" s="109"/>
      <c r="BL893" s="109"/>
      <c r="BM893" s="109"/>
      <c r="BN893" s="109"/>
      <c r="BO893" s="109"/>
      <c r="BP893" s="109"/>
      <c r="BQ893" s="109"/>
      <c r="BR893" s="109"/>
      <c r="BS893" s="109"/>
      <c r="BT893" s="109"/>
      <c r="BU893" s="109"/>
      <c r="BV893" s="109"/>
      <c r="BW893" s="109"/>
      <c r="BX893" s="109"/>
      <c r="BY893" s="109"/>
      <c r="BZ893" s="109"/>
      <c r="CA893" s="109"/>
      <c r="CB893" s="109"/>
      <c r="CC893" s="109"/>
      <c r="CD893" s="109"/>
    </row>
    <row r="894" spans="1:82" ht="10.5">
      <c r="A894" s="109"/>
      <c r="B894" s="110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22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09"/>
      <c r="BE894" s="109"/>
      <c r="BF894" s="109"/>
      <c r="BG894" s="109"/>
      <c r="BH894" s="170"/>
      <c r="BI894" s="109"/>
      <c r="BJ894" s="109"/>
      <c r="BK894" s="109"/>
      <c r="BL894" s="109"/>
      <c r="BM894" s="109"/>
      <c r="BN894" s="109"/>
      <c r="BO894" s="109"/>
      <c r="BP894" s="109"/>
      <c r="BQ894" s="109"/>
      <c r="BR894" s="109"/>
      <c r="BS894" s="109"/>
      <c r="BT894" s="109"/>
      <c r="BU894" s="109"/>
      <c r="BV894" s="109"/>
      <c r="BW894" s="109"/>
      <c r="BX894" s="109"/>
      <c r="BY894" s="109"/>
      <c r="BZ894" s="109"/>
      <c r="CA894" s="109"/>
      <c r="CB894" s="109"/>
      <c r="CC894" s="109"/>
      <c r="CD894" s="109"/>
    </row>
    <row r="895" spans="1:82" ht="10.5">
      <c r="A895" s="109"/>
      <c r="B895" s="110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22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09"/>
      <c r="BE895" s="109"/>
      <c r="BF895" s="109"/>
      <c r="BG895" s="109"/>
      <c r="BH895" s="170"/>
      <c r="BI895" s="109"/>
      <c r="BJ895" s="109"/>
      <c r="BK895" s="109"/>
      <c r="BL895" s="109"/>
      <c r="BM895" s="109"/>
      <c r="BN895" s="109"/>
      <c r="BO895" s="109"/>
      <c r="BP895" s="109"/>
      <c r="BQ895" s="109"/>
      <c r="BR895" s="109"/>
      <c r="BS895" s="109"/>
      <c r="BT895" s="109"/>
      <c r="BU895" s="109"/>
      <c r="BV895" s="109"/>
      <c r="BW895" s="109"/>
      <c r="BX895" s="109"/>
      <c r="BY895" s="109"/>
      <c r="BZ895" s="109"/>
      <c r="CA895" s="109"/>
      <c r="CB895" s="109"/>
      <c r="CC895" s="109"/>
      <c r="CD895" s="109"/>
    </row>
    <row r="896" spans="1:82" ht="10.5">
      <c r="A896" s="109"/>
      <c r="B896" s="110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22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09"/>
      <c r="BE896" s="109"/>
      <c r="BF896" s="109"/>
      <c r="BG896" s="109"/>
      <c r="BH896" s="170"/>
      <c r="BI896" s="109"/>
      <c r="BJ896" s="109"/>
      <c r="BK896" s="109"/>
      <c r="BL896" s="109"/>
      <c r="BM896" s="109"/>
      <c r="BN896" s="109"/>
      <c r="BO896" s="109"/>
      <c r="BP896" s="109"/>
      <c r="BQ896" s="109"/>
      <c r="BR896" s="109"/>
      <c r="BS896" s="109"/>
      <c r="BT896" s="109"/>
      <c r="BU896" s="109"/>
      <c r="BV896" s="109"/>
      <c r="BW896" s="109"/>
      <c r="BX896" s="109"/>
      <c r="BY896" s="109"/>
      <c r="BZ896" s="109"/>
      <c r="CA896" s="109"/>
      <c r="CB896" s="109"/>
      <c r="CC896" s="109"/>
      <c r="CD896" s="109"/>
    </row>
    <row r="897" spans="1:82" ht="10.5">
      <c r="A897" s="109"/>
      <c r="B897" s="110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22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09"/>
      <c r="BE897" s="109"/>
      <c r="BF897" s="109"/>
      <c r="BG897" s="109"/>
      <c r="BH897" s="170"/>
      <c r="BI897" s="109"/>
      <c r="BJ897" s="109"/>
      <c r="BK897" s="109"/>
      <c r="BL897" s="109"/>
      <c r="BM897" s="109"/>
      <c r="BN897" s="109"/>
      <c r="BO897" s="109"/>
      <c r="BP897" s="109"/>
      <c r="BQ897" s="109"/>
      <c r="BR897" s="109"/>
      <c r="BS897" s="109"/>
      <c r="BT897" s="109"/>
      <c r="BU897" s="109"/>
      <c r="BV897" s="109"/>
      <c r="BW897" s="109"/>
      <c r="BX897" s="109"/>
      <c r="BY897" s="109"/>
      <c r="BZ897" s="109"/>
      <c r="CA897" s="109"/>
      <c r="CB897" s="109"/>
      <c r="CC897" s="109"/>
      <c r="CD897" s="109"/>
    </row>
    <row r="898" spans="1:82" ht="10.5">
      <c r="A898" s="109"/>
      <c r="B898" s="110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22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09"/>
      <c r="BE898" s="109"/>
      <c r="BF898" s="109"/>
      <c r="BG898" s="109"/>
      <c r="BH898" s="170"/>
      <c r="BI898" s="109"/>
      <c r="BJ898" s="109"/>
      <c r="BK898" s="109"/>
      <c r="BL898" s="109"/>
      <c r="BM898" s="109"/>
      <c r="BN898" s="109"/>
      <c r="BO898" s="109"/>
      <c r="BP898" s="109"/>
      <c r="BQ898" s="109"/>
      <c r="BR898" s="109"/>
      <c r="BS898" s="109"/>
      <c r="BT898" s="109"/>
      <c r="BU898" s="109"/>
      <c r="BV898" s="109"/>
      <c r="BW898" s="109"/>
      <c r="BX898" s="109"/>
      <c r="BY898" s="109"/>
      <c r="BZ898" s="109"/>
      <c r="CA898" s="109"/>
      <c r="CB898" s="109"/>
      <c r="CC898" s="109"/>
      <c r="CD898" s="109"/>
    </row>
    <row r="899" spans="1:82" ht="10.5">
      <c r="A899" s="109"/>
      <c r="B899" s="110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22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09"/>
      <c r="BE899" s="109"/>
      <c r="BF899" s="109"/>
      <c r="BG899" s="109"/>
      <c r="BH899" s="170"/>
      <c r="BI899" s="109"/>
      <c r="BJ899" s="109"/>
      <c r="BK899" s="109"/>
      <c r="BL899" s="109"/>
      <c r="BM899" s="109"/>
      <c r="BN899" s="109"/>
      <c r="BO899" s="109"/>
      <c r="BP899" s="109"/>
      <c r="BQ899" s="109"/>
      <c r="BR899" s="109"/>
      <c r="BS899" s="109"/>
      <c r="BT899" s="109"/>
      <c r="BU899" s="109"/>
      <c r="BV899" s="109"/>
      <c r="BW899" s="109"/>
      <c r="BX899" s="109"/>
      <c r="BY899" s="109"/>
      <c r="BZ899" s="109"/>
      <c r="CA899" s="109"/>
      <c r="CB899" s="109"/>
      <c r="CC899" s="109"/>
      <c r="CD899" s="109"/>
    </row>
    <row r="900" spans="1:82" ht="10.5">
      <c r="A900" s="109"/>
      <c r="B900" s="110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22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09"/>
      <c r="BE900" s="109"/>
      <c r="BF900" s="109"/>
      <c r="BG900" s="109"/>
      <c r="BH900" s="170"/>
      <c r="BI900" s="109"/>
      <c r="BJ900" s="109"/>
      <c r="BK900" s="109"/>
      <c r="BL900" s="109"/>
      <c r="BM900" s="109"/>
      <c r="BN900" s="109"/>
      <c r="BO900" s="109"/>
      <c r="BP900" s="109"/>
      <c r="BQ900" s="109"/>
      <c r="BR900" s="109"/>
      <c r="BS900" s="109"/>
      <c r="BT900" s="109"/>
      <c r="BU900" s="109"/>
      <c r="BV900" s="109"/>
      <c r="BW900" s="109"/>
      <c r="BX900" s="109"/>
      <c r="BY900" s="109"/>
      <c r="BZ900" s="109"/>
      <c r="CA900" s="109"/>
      <c r="CB900" s="109"/>
      <c r="CC900" s="109"/>
      <c r="CD900" s="109"/>
    </row>
    <row r="901" spans="1:82" ht="10.5">
      <c r="A901" s="109"/>
      <c r="B901" s="110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22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09"/>
      <c r="BE901" s="109"/>
      <c r="BF901" s="109"/>
      <c r="BG901" s="109"/>
      <c r="BH901" s="170"/>
      <c r="BI901" s="109"/>
      <c r="BJ901" s="109"/>
      <c r="BK901" s="109"/>
      <c r="BL901" s="109"/>
      <c r="BM901" s="109"/>
      <c r="BN901" s="109"/>
      <c r="BO901" s="109"/>
      <c r="BP901" s="109"/>
      <c r="BQ901" s="109"/>
      <c r="BR901" s="109"/>
      <c r="BS901" s="109"/>
      <c r="BT901" s="109"/>
      <c r="BU901" s="109"/>
      <c r="BV901" s="109"/>
      <c r="BW901" s="109"/>
      <c r="BX901" s="109"/>
      <c r="BY901" s="109"/>
      <c r="BZ901" s="109"/>
      <c r="CA901" s="109"/>
      <c r="CB901" s="109"/>
      <c r="CC901" s="109"/>
      <c r="CD901" s="109"/>
    </row>
    <row r="902" spans="1:82" ht="10.5">
      <c r="A902" s="109"/>
      <c r="B902" s="110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22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09"/>
      <c r="BE902" s="109"/>
      <c r="BF902" s="109"/>
      <c r="BG902" s="109"/>
      <c r="BH902" s="170"/>
      <c r="BI902" s="109"/>
      <c r="BJ902" s="109"/>
      <c r="BK902" s="109"/>
      <c r="BL902" s="109"/>
      <c r="BM902" s="109"/>
      <c r="BN902" s="109"/>
      <c r="BO902" s="109"/>
      <c r="BP902" s="109"/>
      <c r="BQ902" s="109"/>
      <c r="BR902" s="109"/>
      <c r="BS902" s="109"/>
      <c r="BT902" s="109"/>
      <c r="BU902" s="109"/>
      <c r="BV902" s="109"/>
      <c r="BW902" s="109"/>
      <c r="BX902" s="109"/>
      <c r="BY902" s="109"/>
      <c r="BZ902" s="109"/>
      <c r="CA902" s="109"/>
      <c r="CB902" s="109"/>
      <c r="CC902" s="109"/>
      <c r="CD902" s="109"/>
    </row>
    <row r="903" spans="1:82" ht="10.5">
      <c r="A903" s="109"/>
      <c r="B903" s="110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22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09"/>
      <c r="BE903" s="109"/>
      <c r="BF903" s="109"/>
      <c r="BG903" s="109"/>
      <c r="BH903" s="170"/>
      <c r="BI903" s="109"/>
      <c r="BJ903" s="109"/>
      <c r="BK903" s="109"/>
      <c r="BL903" s="109"/>
      <c r="BM903" s="109"/>
      <c r="BN903" s="109"/>
      <c r="BO903" s="109"/>
      <c r="BP903" s="109"/>
      <c r="BQ903" s="109"/>
      <c r="BR903" s="109"/>
      <c r="BS903" s="109"/>
      <c r="BT903" s="109"/>
      <c r="BU903" s="109"/>
      <c r="BV903" s="109"/>
      <c r="BW903" s="109"/>
      <c r="BX903" s="109"/>
      <c r="BY903" s="109"/>
      <c r="BZ903" s="109"/>
      <c r="CA903" s="109"/>
      <c r="CB903" s="109"/>
      <c r="CC903" s="109"/>
      <c r="CD903" s="109"/>
    </row>
    <row r="904" spans="1:82" ht="10.5">
      <c r="A904" s="109"/>
      <c r="B904" s="110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22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09"/>
      <c r="BE904" s="109"/>
      <c r="BF904" s="109"/>
      <c r="BG904" s="109"/>
      <c r="BH904" s="170"/>
      <c r="BI904" s="109"/>
      <c r="BJ904" s="109"/>
      <c r="BK904" s="109"/>
      <c r="BL904" s="109"/>
      <c r="BM904" s="109"/>
      <c r="BN904" s="109"/>
      <c r="BO904" s="109"/>
      <c r="BP904" s="109"/>
      <c r="BQ904" s="109"/>
      <c r="BR904" s="109"/>
      <c r="BS904" s="109"/>
      <c r="BT904" s="109"/>
      <c r="BU904" s="109"/>
      <c r="BV904" s="109"/>
      <c r="BW904" s="109"/>
      <c r="BX904" s="109"/>
      <c r="BY904" s="109"/>
      <c r="BZ904" s="109"/>
      <c r="CA904" s="109"/>
      <c r="CB904" s="109"/>
      <c r="CC904" s="109"/>
      <c r="CD904" s="109"/>
    </row>
    <row r="905" spans="1:82" ht="10.5">
      <c r="A905" s="109"/>
      <c r="B905" s="110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22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09"/>
      <c r="BE905" s="109"/>
      <c r="BF905" s="109"/>
      <c r="BG905" s="109"/>
      <c r="BH905" s="170"/>
      <c r="BI905" s="109"/>
      <c r="BJ905" s="109"/>
      <c r="BK905" s="109"/>
      <c r="BL905" s="109"/>
      <c r="BM905" s="109"/>
      <c r="BN905" s="109"/>
      <c r="BO905" s="109"/>
      <c r="BP905" s="109"/>
      <c r="BQ905" s="109"/>
      <c r="BR905" s="109"/>
      <c r="BS905" s="109"/>
      <c r="BT905" s="109"/>
      <c r="BU905" s="109"/>
      <c r="BV905" s="109"/>
      <c r="BW905" s="109"/>
      <c r="BX905" s="109"/>
      <c r="BY905" s="109"/>
      <c r="BZ905" s="109"/>
      <c r="CA905" s="109"/>
      <c r="CB905" s="109"/>
      <c r="CC905" s="109"/>
      <c r="CD905" s="109"/>
    </row>
    <row r="906" spans="1:82" ht="10.5">
      <c r="A906" s="109"/>
      <c r="B906" s="110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22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09"/>
      <c r="BE906" s="109"/>
      <c r="BF906" s="109"/>
      <c r="BG906" s="109"/>
      <c r="BH906" s="170"/>
      <c r="BI906" s="109"/>
      <c r="BJ906" s="109"/>
      <c r="BK906" s="109"/>
      <c r="BL906" s="109"/>
      <c r="BM906" s="109"/>
      <c r="BN906" s="109"/>
      <c r="BO906" s="109"/>
      <c r="BP906" s="109"/>
      <c r="BQ906" s="109"/>
      <c r="BR906" s="109"/>
      <c r="BS906" s="109"/>
      <c r="BT906" s="109"/>
      <c r="BU906" s="109"/>
      <c r="BV906" s="109"/>
      <c r="BW906" s="109"/>
      <c r="BX906" s="109"/>
      <c r="BY906" s="109"/>
      <c r="BZ906" s="109"/>
      <c r="CA906" s="109"/>
      <c r="CB906" s="109"/>
      <c r="CC906" s="109"/>
      <c r="CD906" s="109"/>
    </row>
    <row r="907" spans="1:82" ht="10.5">
      <c r="A907" s="109"/>
      <c r="B907" s="110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22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09"/>
      <c r="BE907" s="109"/>
      <c r="BF907" s="109"/>
      <c r="BG907" s="109"/>
      <c r="BH907" s="170"/>
      <c r="BI907" s="109"/>
      <c r="BJ907" s="109"/>
      <c r="BK907" s="109"/>
      <c r="BL907" s="109"/>
      <c r="BM907" s="109"/>
      <c r="BN907" s="109"/>
      <c r="BO907" s="109"/>
      <c r="BP907" s="109"/>
      <c r="BQ907" s="109"/>
      <c r="BR907" s="109"/>
      <c r="BS907" s="109"/>
      <c r="BT907" s="109"/>
      <c r="BU907" s="109"/>
      <c r="BV907" s="109"/>
      <c r="BW907" s="109"/>
      <c r="BX907" s="109"/>
      <c r="BY907" s="109"/>
      <c r="BZ907" s="109"/>
      <c r="CA907" s="109"/>
      <c r="CB907" s="109"/>
      <c r="CC907" s="109"/>
      <c r="CD907" s="109"/>
    </row>
    <row r="908" spans="1:82" ht="10.5">
      <c r="A908" s="109"/>
      <c r="B908" s="110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22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09"/>
      <c r="BE908" s="109"/>
      <c r="BF908" s="109"/>
      <c r="BG908" s="109"/>
      <c r="BH908" s="170"/>
      <c r="BI908" s="109"/>
      <c r="BJ908" s="109"/>
      <c r="BK908" s="109"/>
      <c r="BL908" s="109"/>
      <c r="BM908" s="109"/>
      <c r="BN908" s="109"/>
      <c r="BO908" s="109"/>
      <c r="BP908" s="109"/>
      <c r="BQ908" s="109"/>
      <c r="BR908" s="109"/>
      <c r="BS908" s="109"/>
      <c r="BT908" s="109"/>
      <c r="BU908" s="109"/>
      <c r="BV908" s="109"/>
      <c r="BW908" s="109"/>
      <c r="BX908" s="109"/>
      <c r="BY908" s="109"/>
      <c r="BZ908" s="109"/>
      <c r="CA908" s="109"/>
      <c r="CB908" s="109"/>
      <c r="CC908" s="109"/>
      <c r="CD908" s="109"/>
    </row>
    <row r="909" spans="1:82" ht="10.5">
      <c r="A909" s="109"/>
      <c r="B909" s="110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22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09"/>
      <c r="BE909" s="109"/>
      <c r="BF909" s="109"/>
      <c r="BG909" s="109"/>
      <c r="BH909" s="170"/>
      <c r="BI909" s="109"/>
      <c r="BJ909" s="109"/>
      <c r="BK909" s="109"/>
      <c r="BL909" s="109"/>
      <c r="BM909" s="109"/>
      <c r="BN909" s="109"/>
      <c r="BO909" s="109"/>
      <c r="BP909" s="109"/>
      <c r="BQ909" s="109"/>
      <c r="BR909" s="109"/>
      <c r="BS909" s="109"/>
      <c r="BT909" s="109"/>
      <c r="BU909" s="109"/>
      <c r="BV909" s="109"/>
      <c r="BW909" s="109"/>
      <c r="BX909" s="109"/>
      <c r="BY909" s="109"/>
      <c r="BZ909" s="109"/>
      <c r="CA909" s="109"/>
      <c r="CB909" s="109"/>
      <c r="CC909" s="109"/>
      <c r="CD909" s="109"/>
    </row>
    <row r="910" spans="1:82" ht="10.5">
      <c r="A910" s="109"/>
      <c r="B910" s="110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22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09"/>
      <c r="BE910" s="109"/>
      <c r="BF910" s="109"/>
      <c r="BG910" s="109"/>
      <c r="BH910" s="170"/>
      <c r="BI910" s="109"/>
      <c r="BJ910" s="109"/>
      <c r="BK910" s="109"/>
      <c r="BL910" s="109"/>
      <c r="BM910" s="109"/>
      <c r="BN910" s="109"/>
      <c r="BO910" s="109"/>
      <c r="BP910" s="109"/>
      <c r="BQ910" s="109"/>
      <c r="BR910" s="109"/>
      <c r="BS910" s="109"/>
      <c r="BT910" s="109"/>
      <c r="BU910" s="109"/>
      <c r="BV910" s="109"/>
      <c r="BW910" s="109"/>
      <c r="BX910" s="109"/>
      <c r="BY910" s="109"/>
      <c r="BZ910" s="109"/>
      <c r="CA910" s="109"/>
      <c r="CB910" s="109"/>
      <c r="CC910" s="109"/>
      <c r="CD910" s="109"/>
    </row>
    <row r="911" spans="1:82" ht="10.5">
      <c r="A911" s="109"/>
      <c r="B911" s="110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22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09"/>
      <c r="BE911" s="109"/>
      <c r="BF911" s="109"/>
      <c r="BG911" s="109"/>
      <c r="BH911" s="170"/>
      <c r="BI911" s="109"/>
      <c r="BJ911" s="109"/>
      <c r="BK911" s="109"/>
      <c r="BL911" s="109"/>
      <c r="BM911" s="109"/>
      <c r="BN911" s="109"/>
      <c r="BO911" s="109"/>
      <c r="BP911" s="109"/>
      <c r="BQ911" s="109"/>
      <c r="BR911" s="109"/>
      <c r="BS911" s="109"/>
      <c r="BT911" s="109"/>
      <c r="BU911" s="109"/>
      <c r="BV911" s="109"/>
      <c r="BW911" s="109"/>
      <c r="BX911" s="109"/>
      <c r="BY911" s="109"/>
      <c r="BZ911" s="109"/>
      <c r="CA911" s="109"/>
      <c r="CB911" s="109"/>
      <c r="CC911" s="109"/>
      <c r="CD911" s="109"/>
    </row>
    <row r="912" spans="1:82" ht="10.5">
      <c r="A912" s="109"/>
      <c r="B912" s="110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22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09"/>
      <c r="BE912" s="109"/>
      <c r="BF912" s="109"/>
      <c r="BG912" s="109"/>
      <c r="BH912" s="170"/>
      <c r="BI912" s="109"/>
      <c r="BJ912" s="109"/>
      <c r="BK912" s="109"/>
      <c r="BL912" s="109"/>
      <c r="BM912" s="109"/>
      <c r="BN912" s="109"/>
      <c r="BO912" s="109"/>
      <c r="BP912" s="109"/>
      <c r="BQ912" s="109"/>
      <c r="BR912" s="109"/>
      <c r="BS912" s="109"/>
      <c r="BT912" s="109"/>
      <c r="BU912" s="109"/>
      <c r="BV912" s="109"/>
      <c r="BW912" s="109"/>
      <c r="BX912" s="109"/>
      <c r="BY912" s="109"/>
      <c r="BZ912" s="109"/>
      <c r="CA912" s="109"/>
      <c r="CB912" s="109"/>
      <c r="CC912" s="109"/>
      <c r="CD912" s="109"/>
    </row>
    <row r="913" spans="1:82" ht="10.5">
      <c r="A913" s="109"/>
      <c r="B913" s="110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22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09"/>
      <c r="BE913" s="109"/>
      <c r="BF913" s="109"/>
      <c r="BG913" s="109"/>
      <c r="BH913" s="170"/>
      <c r="BI913" s="109"/>
      <c r="BJ913" s="109"/>
      <c r="BK913" s="109"/>
      <c r="BL913" s="109"/>
      <c r="BM913" s="109"/>
      <c r="BN913" s="109"/>
      <c r="BO913" s="109"/>
      <c r="BP913" s="109"/>
      <c r="BQ913" s="109"/>
      <c r="BR913" s="109"/>
      <c r="BS913" s="109"/>
      <c r="BT913" s="109"/>
      <c r="BU913" s="109"/>
      <c r="BV913" s="109"/>
      <c r="BW913" s="109"/>
      <c r="BX913" s="109"/>
      <c r="BY913" s="109"/>
      <c r="BZ913" s="109"/>
      <c r="CA913" s="109"/>
      <c r="CB913" s="109"/>
      <c r="CC913" s="109"/>
      <c r="CD913" s="109"/>
    </row>
    <row r="914" spans="1:82" ht="10.5">
      <c r="A914" s="109"/>
      <c r="B914" s="110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22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09"/>
      <c r="BE914" s="109"/>
      <c r="BF914" s="109"/>
      <c r="BG914" s="109"/>
      <c r="BH914" s="170"/>
      <c r="BI914" s="109"/>
      <c r="BJ914" s="109"/>
      <c r="BK914" s="109"/>
      <c r="BL914" s="109"/>
      <c r="BM914" s="109"/>
      <c r="BN914" s="109"/>
      <c r="BO914" s="109"/>
      <c r="BP914" s="109"/>
      <c r="BQ914" s="109"/>
      <c r="BR914" s="109"/>
      <c r="BS914" s="109"/>
      <c r="BT914" s="109"/>
      <c r="BU914" s="109"/>
      <c r="BV914" s="109"/>
      <c r="BW914" s="109"/>
      <c r="BX914" s="109"/>
      <c r="BY914" s="109"/>
      <c r="BZ914" s="109"/>
      <c r="CA914" s="109"/>
      <c r="CB914" s="109"/>
      <c r="CC914" s="109"/>
      <c r="CD914" s="109"/>
    </row>
    <row r="915" spans="1:82" ht="10.5">
      <c r="A915" s="109"/>
      <c r="B915" s="110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22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09"/>
      <c r="BE915" s="109"/>
      <c r="BF915" s="109"/>
      <c r="BG915" s="109"/>
      <c r="BH915" s="170"/>
      <c r="BI915" s="109"/>
      <c r="BJ915" s="109"/>
      <c r="BK915" s="109"/>
      <c r="BL915" s="109"/>
      <c r="BM915" s="109"/>
      <c r="BN915" s="109"/>
      <c r="BO915" s="109"/>
      <c r="BP915" s="109"/>
      <c r="BQ915" s="109"/>
      <c r="BR915" s="109"/>
      <c r="BS915" s="109"/>
      <c r="BT915" s="109"/>
      <c r="BU915" s="109"/>
      <c r="BV915" s="109"/>
      <c r="BW915" s="109"/>
      <c r="BX915" s="109"/>
      <c r="BY915" s="109"/>
      <c r="BZ915" s="109"/>
      <c r="CA915" s="109"/>
      <c r="CB915" s="109"/>
      <c r="CC915" s="109"/>
      <c r="CD915" s="109"/>
    </row>
    <row r="916" spans="1:82" ht="10.5">
      <c r="A916" s="109"/>
      <c r="B916" s="110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22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  <c r="AZ916" s="109"/>
      <c r="BA916" s="109"/>
      <c r="BB916" s="109"/>
      <c r="BC916" s="109"/>
      <c r="BD916" s="109"/>
      <c r="BE916" s="109"/>
      <c r="BF916" s="109"/>
      <c r="BG916" s="109"/>
      <c r="BH916" s="170"/>
      <c r="BI916" s="109"/>
      <c r="BJ916" s="109"/>
      <c r="BK916" s="109"/>
      <c r="BL916" s="109"/>
      <c r="BM916" s="109"/>
      <c r="BN916" s="109"/>
      <c r="BO916" s="109"/>
      <c r="BP916" s="109"/>
      <c r="BQ916" s="109"/>
      <c r="BR916" s="109"/>
      <c r="BS916" s="109"/>
      <c r="BT916" s="109"/>
      <c r="BU916" s="109"/>
      <c r="BV916" s="109"/>
      <c r="BW916" s="109"/>
      <c r="BX916" s="109"/>
      <c r="BY916" s="109"/>
      <c r="BZ916" s="109"/>
      <c r="CA916" s="109"/>
      <c r="CB916" s="109"/>
      <c r="CC916" s="109"/>
      <c r="CD916" s="109"/>
    </row>
    <row r="917" spans="1:82" ht="10.5">
      <c r="A917" s="109"/>
      <c r="B917" s="110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22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09"/>
      <c r="BE917" s="109"/>
      <c r="BF917" s="109"/>
      <c r="BG917" s="109"/>
      <c r="BH917" s="170"/>
      <c r="BI917" s="109"/>
      <c r="BJ917" s="109"/>
      <c r="BK917" s="109"/>
      <c r="BL917" s="109"/>
      <c r="BM917" s="109"/>
      <c r="BN917" s="109"/>
      <c r="BO917" s="109"/>
      <c r="BP917" s="109"/>
      <c r="BQ917" s="109"/>
      <c r="BR917" s="109"/>
      <c r="BS917" s="109"/>
      <c r="BT917" s="109"/>
      <c r="BU917" s="109"/>
      <c r="BV917" s="109"/>
      <c r="BW917" s="109"/>
      <c r="BX917" s="109"/>
      <c r="BY917" s="109"/>
      <c r="BZ917" s="109"/>
      <c r="CA917" s="109"/>
      <c r="CB917" s="109"/>
      <c r="CC917" s="109"/>
      <c r="CD917" s="109"/>
    </row>
    <row r="918" spans="1:82" ht="10.5">
      <c r="A918" s="109"/>
      <c r="B918" s="110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22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  <c r="AZ918" s="109"/>
      <c r="BA918" s="109"/>
      <c r="BB918" s="109"/>
      <c r="BC918" s="109"/>
      <c r="BD918" s="109"/>
      <c r="BE918" s="109"/>
      <c r="BF918" s="109"/>
      <c r="BG918" s="109"/>
      <c r="BH918" s="170"/>
      <c r="BI918" s="109"/>
      <c r="BJ918" s="109"/>
      <c r="BK918" s="109"/>
      <c r="BL918" s="109"/>
      <c r="BM918" s="109"/>
      <c r="BN918" s="109"/>
      <c r="BO918" s="109"/>
      <c r="BP918" s="109"/>
      <c r="BQ918" s="109"/>
      <c r="BR918" s="109"/>
      <c r="BS918" s="109"/>
      <c r="BT918" s="109"/>
      <c r="BU918" s="109"/>
      <c r="BV918" s="109"/>
      <c r="BW918" s="109"/>
      <c r="BX918" s="109"/>
      <c r="BY918" s="109"/>
      <c r="BZ918" s="109"/>
      <c r="CA918" s="109"/>
      <c r="CB918" s="109"/>
      <c r="CC918" s="109"/>
      <c r="CD918" s="109"/>
    </row>
    <row r="919" spans="1:82" ht="10.5">
      <c r="A919" s="109"/>
      <c r="B919" s="110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22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09"/>
      <c r="BE919" s="109"/>
      <c r="BF919" s="109"/>
      <c r="BG919" s="109"/>
      <c r="BH919" s="170"/>
      <c r="BI919" s="109"/>
      <c r="BJ919" s="109"/>
      <c r="BK919" s="109"/>
      <c r="BL919" s="109"/>
      <c r="BM919" s="109"/>
      <c r="BN919" s="109"/>
      <c r="BO919" s="109"/>
      <c r="BP919" s="109"/>
      <c r="BQ919" s="109"/>
      <c r="BR919" s="109"/>
      <c r="BS919" s="109"/>
      <c r="BT919" s="109"/>
      <c r="BU919" s="109"/>
      <c r="BV919" s="109"/>
      <c r="BW919" s="109"/>
      <c r="BX919" s="109"/>
      <c r="BY919" s="109"/>
      <c r="BZ919" s="109"/>
      <c r="CA919" s="109"/>
      <c r="CB919" s="109"/>
      <c r="CC919" s="109"/>
      <c r="CD919" s="109"/>
    </row>
    <row r="920" spans="1:82" ht="10.5">
      <c r="A920" s="109"/>
      <c r="B920" s="110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22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09"/>
      <c r="BE920" s="109"/>
      <c r="BF920" s="109"/>
      <c r="BG920" s="109"/>
      <c r="BH920" s="170"/>
      <c r="BI920" s="109"/>
      <c r="BJ920" s="109"/>
      <c r="BK920" s="109"/>
      <c r="BL920" s="109"/>
      <c r="BM920" s="109"/>
      <c r="BN920" s="109"/>
      <c r="BO920" s="109"/>
      <c r="BP920" s="109"/>
      <c r="BQ920" s="109"/>
      <c r="BR920" s="109"/>
      <c r="BS920" s="109"/>
      <c r="BT920" s="109"/>
      <c r="BU920" s="109"/>
      <c r="BV920" s="109"/>
      <c r="BW920" s="109"/>
      <c r="BX920" s="109"/>
      <c r="BY920" s="109"/>
      <c r="BZ920" s="109"/>
      <c r="CA920" s="109"/>
      <c r="CB920" s="109"/>
      <c r="CC920" s="109"/>
      <c r="CD920" s="109"/>
    </row>
    <row r="921" spans="1:82" ht="10.5">
      <c r="A921" s="109"/>
      <c r="B921" s="110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22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09"/>
      <c r="BE921" s="109"/>
      <c r="BF921" s="109"/>
      <c r="BG921" s="109"/>
      <c r="BH921" s="170"/>
      <c r="BI921" s="109"/>
      <c r="BJ921" s="109"/>
      <c r="BK921" s="109"/>
      <c r="BL921" s="109"/>
      <c r="BM921" s="109"/>
      <c r="BN921" s="109"/>
      <c r="BO921" s="109"/>
      <c r="BP921" s="109"/>
      <c r="BQ921" s="109"/>
      <c r="BR921" s="109"/>
      <c r="BS921" s="109"/>
      <c r="BT921" s="109"/>
      <c r="BU921" s="109"/>
      <c r="BV921" s="109"/>
      <c r="BW921" s="109"/>
      <c r="BX921" s="109"/>
      <c r="BY921" s="109"/>
      <c r="BZ921" s="109"/>
      <c r="CA921" s="109"/>
      <c r="CB921" s="109"/>
      <c r="CC921" s="109"/>
      <c r="CD921" s="109"/>
    </row>
    <row r="922" spans="1:82" ht="10.5">
      <c r="A922" s="109"/>
      <c r="B922" s="110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22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09"/>
      <c r="BE922" s="109"/>
      <c r="BF922" s="109"/>
      <c r="BG922" s="109"/>
      <c r="BH922" s="170"/>
      <c r="BI922" s="109"/>
      <c r="BJ922" s="109"/>
      <c r="BK922" s="109"/>
      <c r="BL922" s="109"/>
      <c r="BM922" s="109"/>
      <c r="BN922" s="109"/>
      <c r="BO922" s="109"/>
      <c r="BP922" s="109"/>
      <c r="BQ922" s="109"/>
      <c r="BR922" s="109"/>
      <c r="BS922" s="109"/>
      <c r="BT922" s="109"/>
      <c r="BU922" s="109"/>
      <c r="BV922" s="109"/>
      <c r="BW922" s="109"/>
      <c r="BX922" s="109"/>
      <c r="BY922" s="109"/>
      <c r="BZ922" s="109"/>
      <c r="CA922" s="109"/>
      <c r="CB922" s="109"/>
      <c r="CC922" s="109"/>
      <c r="CD922" s="109"/>
    </row>
    <row r="923" spans="1:82" ht="10.5">
      <c r="A923" s="109"/>
      <c r="B923" s="110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22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09"/>
      <c r="BE923" s="109"/>
      <c r="BF923" s="109"/>
      <c r="BG923" s="109"/>
      <c r="BH923" s="170"/>
      <c r="BI923" s="109"/>
      <c r="BJ923" s="109"/>
      <c r="BK923" s="109"/>
      <c r="BL923" s="109"/>
      <c r="BM923" s="109"/>
      <c r="BN923" s="109"/>
      <c r="BO923" s="109"/>
      <c r="BP923" s="109"/>
      <c r="BQ923" s="109"/>
      <c r="BR923" s="109"/>
      <c r="BS923" s="109"/>
      <c r="BT923" s="109"/>
      <c r="BU923" s="109"/>
      <c r="BV923" s="109"/>
      <c r="BW923" s="109"/>
      <c r="BX923" s="109"/>
      <c r="BY923" s="109"/>
      <c r="BZ923" s="109"/>
      <c r="CA923" s="109"/>
      <c r="CB923" s="109"/>
      <c r="CC923" s="109"/>
      <c r="CD923" s="109"/>
    </row>
    <row r="924" spans="1:82" ht="10.5">
      <c r="A924" s="109"/>
      <c r="B924" s="110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22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09"/>
      <c r="BE924" s="109"/>
      <c r="BF924" s="109"/>
      <c r="BG924" s="109"/>
      <c r="BH924" s="170"/>
      <c r="BI924" s="109"/>
      <c r="BJ924" s="109"/>
      <c r="BK924" s="109"/>
      <c r="BL924" s="109"/>
      <c r="BM924" s="109"/>
      <c r="BN924" s="109"/>
      <c r="BO924" s="109"/>
      <c r="BP924" s="109"/>
      <c r="BQ924" s="109"/>
      <c r="BR924" s="109"/>
      <c r="BS924" s="109"/>
      <c r="BT924" s="109"/>
      <c r="BU924" s="109"/>
      <c r="BV924" s="109"/>
      <c r="BW924" s="109"/>
      <c r="BX924" s="109"/>
      <c r="BY924" s="109"/>
      <c r="BZ924" s="109"/>
      <c r="CA924" s="109"/>
      <c r="CB924" s="109"/>
      <c r="CC924" s="109"/>
      <c r="CD924" s="109"/>
    </row>
    <row r="925" spans="1:82" ht="10.5">
      <c r="A925" s="109"/>
      <c r="B925" s="110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22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09"/>
      <c r="BE925" s="109"/>
      <c r="BF925" s="109"/>
      <c r="BG925" s="109"/>
      <c r="BH925" s="170"/>
      <c r="BI925" s="109"/>
      <c r="BJ925" s="109"/>
      <c r="BK925" s="109"/>
      <c r="BL925" s="109"/>
      <c r="BM925" s="109"/>
      <c r="BN925" s="109"/>
      <c r="BO925" s="109"/>
      <c r="BP925" s="109"/>
      <c r="BQ925" s="109"/>
      <c r="BR925" s="109"/>
      <c r="BS925" s="109"/>
      <c r="BT925" s="109"/>
      <c r="BU925" s="109"/>
      <c r="BV925" s="109"/>
      <c r="BW925" s="109"/>
      <c r="BX925" s="109"/>
      <c r="BY925" s="109"/>
      <c r="BZ925" s="109"/>
      <c r="CA925" s="109"/>
      <c r="CB925" s="109"/>
      <c r="CC925" s="109"/>
      <c r="CD925" s="109"/>
    </row>
    <row r="926" spans="1:82" ht="10.5">
      <c r="A926" s="109"/>
      <c r="B926" s="110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22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09"/>
      <c r="BE926" s="109"/>
      <c r="BF926" s="109"/>
      <c r="BG926" s="109"/>
      <c r="BH926" s="170"/>
      <c r="BI926" s="109"/>
      <c r="BJ926" s="109"/>
      <c r="BK926" s="109"/>
      <c r="BL926" s="109"/>
      <c r="BM926" s="109"/>
      <c r="BN926" s="109"/>
      <c r="BO926" s="109"/>
      <c r="BP926" s="109"/>
      <c r="BQ926" s="109"/>
      <c r="BR926" s="109"/>
      <c r="BS926" s="109"/>
      <c r="BT926" s="109"/>
      <c r="BU926" s="109"/>
      <c r="BV926" s="109"/>
      <c r="BW926" s="109"/>
      <c r="BX926" s="109"/>
      <c r="BY926" s="109"/>
      <c r="BZ926" s="109"/>
      <c r="CA926" s="109"/>
      <c r="CB926" s="109"/>
      <c r="CC926" s="109"/>
      <c r="CD926" s="109"/>
    </row>
    <row r="927" spans="1:82" ht="10.5">
      <c r="A927" s="109"/>
      <c r="B927" s="110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22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09"/>
      <c r="BE927" s="109"/>
      <c r="BF927" s="109"/>
      <c r="BG927" s="109"/>
      <c r="BH927" s="170"/>
      <c r="BI927" s="109"/>
      <c r="BJ927" s="109"/>
      <c r="BK927" s="109"/>
      <c r="BL927" s="109"/>
      <c r="BM927" s="109"/>
      <c r="BN927" s="109"/>
      <c r="BO927" s="109"/>
      <c r="BP927" s="109"/>
      <c r="BQ927" s="109"/>
      <c r="BR927" s="109"/>
      <c r="BS927" s="109"/>
      <c r="BT927" s="109"/>
      <c r="BU927" s="109"/>
      <c r="BV927" s="109"/>
      <c r="BW927" s="109"/>
      <c r="BX927" s="109"/>
      <c r="BY927" s="109"/>
      <c r="BZ927" s="109"/>
      <c r="CA927" s="109"/>
      <c r="CB927" s="109"/>
      <c r="CC927" s="109"/>
      <c r="CD927" s="109"/>
    </row>
    <row r="928" spans="1:82" ht="10.5">
      <c r="A928" s="109"/>
      <c r="B928" s="110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22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09"/>
      <c r="BE928" s="109"/>
      <c r="BF928" s="109"/>
      <c r="BG928" s="109"/>
      <c r="BH928" s="170"/>
      <c r="BI928" s="109"/>
      <c r="BJ928" s="109"/>
      <c r="BK928" s="109"/>
      <c r="BL928" s="109"/>
      <c r="BM928" s="109"/>
      <c r="BN928" s="109"/>
      <c r="BO928" s="109"/>
      <c r="BP928" s="109"/>
      <c r="BQ928" s="109"/>
      <c r="BR928" s="109"/>
      <c r="BS928" s="109"/>
      <c r="BT928" s="109"/>
      <c r="BU928" s="109"/>
      <c r="BV928" s="109"/>
      <c r="BW928" s="109"/>
      <c r="BX928" s="109"/>
      <c r="BY928" s="109"/>
      <c r="BZ928" s="109"/>
      <c r="CA928" s="109"/>
      <c r="CB928" s="109"/>
      <c r="CC928" s="109"/>
      <c r="CD928" s="109"/>
    </row>
    <row r="929" spans="1:82" ht="10.5">
      <c r="A929" s="109"/>
      <c r="B929" s="110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22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09"/>
      <c r="BE929" s="109"/>
      <c r="BF929" s="109"/>
      <c r="BG929" s="109"/>
      <c r="BH929" s="170"/>
      <c r="BI929" s="109"/>
      <c r="BJ929" s="109"/>
      <c r="BK929" s="109"/>
      <c r="BL929" s="109"/>
      <c r="BM929" s="109"/>
      <c r="BN929" s="109"/>
      <c r="BO929" s="109"/>
      <c r="BP929" s="109"/>
      <c r="BQ929" s="109"/>
      <c r="BR929" s="109"/>
      <c r="BS929" s="109"/>
      <c r="BT929" s="109"/>
      <c r="BU929" s="109"/>
      <c r="BV929" s="109"/>
      <c r="BW929" s="109"/>
      <c r="BX929" s="109"/>
      <c r="BY929" s="109"/>
      <c r="BZ929" s="109"/>
      <c r="CA929" s="109"/>
      <c r="CB929" s="109"/>
      <c r="CC929" s="109"/>
      <c r="CD929" s="109"/>
    </row>
    <row r="930" spans="1:82" ht="10.5">
      <c r="A930" s="109"/>
      <c r="B930" s="110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22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09"/>
      <c r="BE930" s="109"/>
      <c r="BF930" s="109"/>
      <c r="BG930" s="109"/>
      <c r="BH930" s="170"/>
      <c r="BI930" s="109"/>
      <c r="BJ930" s="109"/>
      <c r="BK930" s="109"/>
      <c r="BL930" s="109"/>
      <c r="BM930" s="109"/>
      <c r="BN930" s="109"/>
      <c r="BO930" s="109"/>
      <c r="BP930" s="109"/>
      <c r="BQ930" s="109"/>
      <c r="BR930" s="109"/>
      <c r="BS930" s="109"/>
      <c r="BT930" s="109"/>
      <c r="BU930" s="109"/>
      <c r="BV930" s="109"/>
      <c r="BW930" s="109"/>
      <c r="BX930" s="109"/>
      <c r="BY930" s="109"/>
      <c r="BZ930" s="109"/>
      <c r="CA930" s="109"/>
      <c r="CB930" s="109"/>
      <c r="CC930" s="109"/>
      <c r="CD930" s="109"/>
    </row>
    <row r="931" spans="1:82" ht="10.5">
      <c r="A931" s="109"/>
      <c r="B931" s="110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22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  <c r="AZ931" s="109"/>
      <c r="BA931" s="109"/>
      <c r="BB931" s="109"/>
      <c r="BC931" s="109"/>
      <c r="BD931" s="109"/>
      <c r="BE931" s="109"/>
      <c r="BF931" s="109"/>
      <c r="BG931" s="109"/>
      <c r="BH931" s="170"/>
      <c r="BI931" s="109"/>
      <c r="BJ931" s="109"/>
      <c r="BK931" s="109"/>
      <c r="BL931" s="109"/>
      <c r="BM931" s="109"/>
      <c r="BN931" s="109"/>
      <c r="BO931" s="109"/>
      <c r="BP931" s="109"/>
      <c r="BQ931" s="109"/>
      <c r="BR931" s="109"/>
      <c r="BS931" s="109"/>
      <c r="BT931" s="109"/>
      <c r="BU931" s="109"/>
      <c r="BV931" s="109"/>
      <c r="BW931" s="109"/>
      <c r="BX931" s="109"/>
      <c r="BY931" s="109"/>
      <c r="BZ931" s="109"/>
      <c r="CA931" s="109"/>
      <c r="CB931" s="109"/>
      <c r="CC931" s="109"/>
      <c r="CD931" s="109"/>
    </row>
    <row r="932" spans="1:82" ht="10.5">
      <c r="A932" s="109"/>
      <c r="B932" s="110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22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09"/>
      <c r="BE932" s="109"/>
      <c r="BF932" s="109"/>
      <c r="BG932" s="109"/>
      <c r="BH932" s="170"/>
      <c r="BI932" s="109"/>
      <c r="BJ932" s="109"/>
      <c r="BK932" s="109"/>
      <c r="BL932" s="109"/>
      <c r="BM932" s="109"/>
      <c r="BN932" s="109"/>
      <c r="BO932" s="109"/>
      <c r="BP932" s="109"/>
      <c r="BQ932" s="109"/>
      <c r="BR932" s="109"/>
      <c r="BS932" s="109"/>
      <c r="BT932" s="109"/>
      <c r="BU932" s="109"/>
      <c r="BV932" s="109"/>
      <c r="BW932" s="109"/>
      <c r="BX932" s="109"/>
      <c r="BY932" s="109"/>
      <c r="BZ932" s="109"/>
      <c r="CA932" s="109"/>
      <c r="CB932" s="109"/>
      <c r="CC932" s="109"/>
      <c r="CD932" s="109"/>
    </row>
    <row r="933" spans="1:82" ht="10.5">
      <c r="A933" s="109"/>
      <c r="B933" s="110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22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09"/>
      <c r="BE933" s="109"/>
      <c r="BF933" s="109"/>
      <c r="BG933" s="109"/>
      <c r="BH933" s="170"/>
      <c r="BI933" s="109"/>
      <c r="BJ933" s="109"/>
      <c r="BK933" s="109"/>
      <c r="BL933" s="109"/>
      <c r="BM933" s="109"/>
      <c r="BN933" s="109"/>
      <c r="BO933" s="109"/>
      <c r="BP933" s="109"/>
      <c r="BQ933" s="109"/>
      <c r="BR933" s="109"/>
      <c r="BS933" s="109"/>
      <c r="BT933" s="109"/>
      <c r="BU933" s="109"/>
      <c r="BV933" s="109"/>
      <c r="BW933" s="109"/>
      <c r="BX933" s="109"/>
      <c r="BY933" s="109"/>
      <c r="BZ933" s="109"/>
      <c r="CA933" s="109"/>
      <c r="CB933" s="109"/>
      <c r="CC933" s="109"/>
      <c r="CD933" s="109"/>
    </row>
    <row r="934" spans="1:82" ht="10.5">
      <c r="A934" s="109"/>
      <c r="B934" s="110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22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  <c r="AZ934" s="109"/>
      <c r="BA934" s="109"/>
      <c r="BB934" s="109"/>
      <c r="BC934" s="109"/>
      <c r="BD934" s="109"/>
      <c r="BE934" s="109"/>
      <c r="BF934" s="109"/>
      <c r="BG934" s="109"/>
      <c r="BH934" s="170"/>
      <c r="BI934" s="109"/>
      <c r="BJ934" s="109"/>
      <c r="BK934" s="109"/>
      <c r="BL934" s="109"/>
      <c r="BM934" s="109"/>
      <c r="BN934" s="109"/>
      <c r="BO934" s="109"/>
      <c r="BP934" s="109"/>
      <c r="BQ934" s="109"/>
      <c r="BR934" s="109"/>
      <c r="BS934" s="109"/>
      <c r="BT934" s="109"/>
      <c r="BU934" s="109"/>
      <c r="BV934" s="109"/>
      <c r="BW934" s="109"/>
      <c r="BX934" s="109"/>
      <c r="BY934" s="109"/>
      <c r="BZ934" s="109"/>
      <c r="CA934" s="109"/>
      <c r="CB934" s="109"/>
      <c r="CC934" s="109"/>
      <c r="CD934" s="109"/>
    </row>
    <row r="935" spans="1:82" ht="10.5">
      <c r="A935" s="109"/>
      <c r="B935" s="110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22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09"/>
      <c r="BE935" s="109"/>
      <c r="BF935" s="109"/>
      <c r="BG935" s="109"/>
      <c r="BH935" s="170"/>
      <c r="BI935" s="109"/>
      <c r="BJ935" s="109"/>
      <c r="BK935" s="109"/>
      <c r="BL935" s="109"/>
      <c r="BM935" s="109"/>
      <c r="BN935" s="109"/>
      <c r="BO935" s="109"/>
      <c r="BP935" s="109"/>
      <c r="BQ935" s="109"/>
      <c r="BR935" s="109"/>
      <c r="BS935" s="109"/>
      <c r="BT935" s="109"/>
      <c r="BU935" s="109"/>
      <c r="BV935" s="109"/>
      <c r="BW935" s="109"/>
      <c r="BX935" s="109"/>
      <c r="BY935" s="109"/>
      <c r="BZ935" s="109"/>
      <c r="CA935" s="109"/>
      <c r="CB935" s="109"/>
      <c r="CC935" s="109"/>
      <c r="CD935" s="109"/>
    </row>
    <row r="936" spans="1:82" ht="10.5">
      <c r="A936" s="109"/>
      <c r="B936" s="110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22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09"/>
      <c r="BE936" s="109"/>
      <c r="BF936" s="109"/>
      <c r="BG936" s="109"/>
      <c r="BH936" s="170"/>
      <c r="BI936" s="109"/>
      <c r="BJ936" s="109"/>
      <c r="BK936" s="109"/>
      <c r="BL936" s="109"/>
      <c r="BM936" s="109"/>
      <c r="BN936" s="109"/>
      <c r="BO936" s="109"/>
      <c r="BP936" s="109"/>
      <c r="BQ936" s="109"/>
      <c r="BR936" s="109"/>
      <c r="BS936" s="109"/>
      <c r="BT936" s="109"/>
      <c r="BU936" s="109"/>
      <c r="BV936" s="109"/>
      <c r="BW936" s="109"/>
      <c r="BX936" s="109"/>
      <c r="BY936" s="109"/>
      <c r="BZ936" s="109"/>
      <c r="CA936" s="109"/>
      <c r="CB936" s="109"/>
      <c r="CC936" s="109"/>
      <c r="CD936" s="109"/>
    </row>
    <row r="937" spans="1:82" ht="10.5">
      <c r="A937" s="109"/>
      <c r="B937" s="110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22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  <c r="AZ937" s="109"/>
      <c r="BA937" s="109"/>
      <c r="BB937" s="109"/>
      <c r="BC937" s="109"/>
      <c r="BD937" s="109"/>
      <c r="BE937" s="109"/>
      <c r="BF937" s="109"/>
      <c r="BG937" s="109"/>
      <c r="BH937" s="170"/>
      <c r="BI937" s="109"/>
      <c r="BJ937" s="109"/>
      <c r="BK937" s="109"/>
      <c r="BL937" s="109"/>
      <c r="BM937" s="109"/>
      <c r="BN937" s="109"/>
      <c r="BO937" s="109"/>
      <c r="BP937" s="109"/>
      <c r="BQ937" s="109"/>
      <c r="BR937" s="109"/>
      <c r="BS937" s="109"/>
      <c r="BT937" s="109"/>
      <c r="BU937" s="109"/>
      <c r="BV937" s="109"/>
      <c r="BW937" s="109"/>
      <c r="BX937" s="109"/>
      <c r="BY937" s="109"/>
      <c r="BZ937" s="109"/>
      <c r="CA937" s="109"/>
      <c r="CB937" s="109"/>
      <c r="CC937" s="109"/>
      <c r="CD937" s="109"/>
    </row>
    <row r="938" spans="1:82" ht="10.5">
      <c r="A938" s="109"/>
      <c r="B938" s="110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22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  <c r="AZ938" s="109"/>
      <c r="BA938" s="109"/>
      <c r="BB938" s="109"/>
      <c r="BC938" s="109"/>
      <c r="BD938" s="109"/>
      <c r="BE938" s="109"/>
      <c r="BF938" s="109"/>
      <c r="BG938" s="109"/>
      <c r="BH938" s="170"/>
      <c r="BI938" s="109"/>
      <c r="BJ938" s="109"/>
      <c r="BK938" s="109"/>
      <c r="BL938" s="109"/>
      <c r="BM938" s="109"/>
      <c r="BN938" s="109"/>
      <c r="BO938" s="109"/>
      <c r="BP938" s="109"/>
      <c r="BQ938" s="109"/>
      <c r="BR938" s="109"/>
      <c r="BS938" s="109"/>
      <c r="BT938" s="109"/>
      <c r="BU938" s="109"/>
      <c r="BV938" s="109"/>
      <c r="BW938" s="109"/>
      <c r="BX938" s="109"/>
      <c r="BY938" s="109"/>
      <c r="BZ938" s="109"/>
      <c r="CA938" s="109"/>
      <c r="CB938" s="109"/>
      <c r="CC938" s="109"/>
      <c r="CD938" s="109"/>
    </row>
    <row r="939" spans="1:82" ht="10.5">
      <c r="A939" s="109"/>
      <c r="B939" s="110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22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  <c r="AZ939" s="109"/>
      <c r="BA939" s="109"/>
      <c r="BB939" s="109"/>
      <c r="BC939" s="109"/>
      <c r="BD939" s="109"/>
      <c r="BE939" s="109"/>
      <c r="BF939" s="109"/>
      <c r="BG939" s="109"/>
      <c r="BH939" s="170"/>
      <c r="BI939" s="109"/>
      <c r="BJ939" s="109"/>
      <c r="BK939" s="109"/>
      <c r="BL939" s="109"/>
      <c r="BM939" s="109"/>
      <c r="BN939" s="109"/>
      <c r="BO939" s="109"/>
      <c r="BP939" s="109"/>
      <c r="BQ939" s="109"/>
      <c r="BR939" s="109"/>
      <c r="BS939" s="109"/>
      <c r="BT939" s="109"/>
      <c r="BU939" s="109"/>
      <c r="BV939" s="109"/>
      <c r="BW939" s="109"/>
      <c r="BX939" s="109"/>
      <c r="BY939" s="109"/>
      <c r="BZ939" s="109"/>
      <c r="CA939" s="109"/>
      <c r="CB939" s="109"/>
      <c r="CC939" s="109"/>
      <c r="CD939" s="109"/>
    </row>
    <row r="940" spans="1:82" ht="10.5">
      <c r="A940" s="109"/>
      <c r="B940" s="110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22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  <c r="AZ940" s="109"/>
      <c r="BA940" s="109"/>
      <c r="BB940" s="109"/>
      <c r="BC940" s="109"/>
      <c r="BD940" s="109"/>
      <c r="BE940" s="109"/>
      <c r="BF940" s="109"/>
      <c r="BG940" s="109"/>
      <c r="BH940" s="170"/>
      <c r="BI940" s="109"/>
      <c r="BJ940" s="109"/>
      <c r="BK940" s="109"/>
      <c r="BL940" s="109"/>
      <c r="BM940" s="109"/>
      <c r="BN940" s="109"/>
      <c r="BO940" s="109"/>
      <c r="BP940" s="109"/>
      <c r="BQ940" s="109"/>
      <c r="BR940" s="109"/>
      <c r="BS940" s="109"/>
      <c r="BT940" s="109"/>
      <c r="BU940" s="109"/>
      <c r="BV940" s="109"/>
      <c r="BW940" s="109"/>
      <c r="BX940" s="109"/>
      <c r="BY940" s="109"/>
      <c r="BZ940" s="109"/>
      <c r="CA940" s="109"/>
      <c r="CB940" s="109"/>
      <c r="CC940" s="109"/>
      <c r="CD940" s="109"/>
    </row>
    <row r="941" spans="1:82" ht="10.5">
      <c r="A941" s="109"/>
      <c r="B941" s="110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22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  <c r="AZ941" s="109"/>
      <c r="BA941" s="109"/>
      <c r="BB941" s="109"/>
      <c r="BC941" s="109"/>
      <c r="BD941" s="109"/>
      <c r="BE941" s="109"/>
      <c r="BF941" s="109"/>
      <c r="BG941" s="109"/>
      <c r="BH941" s="170"/>
      <c r="BI941" s="109"/>
      <c r="BJ941" s="109"/>
      <c r="BK941" s="109"/>
      <c r="BL941" s="109"/>
      <c r="BM941" s="109"/>
      <c r="BN941" s="109"/>
      <c r="BO941" s="109"/>
      <c r="BP941" s="109"/>
      <c r="BQ941" s="109"/>
      <c r="BR941" s="109"/>
      <c r="BS941" s="109"/>
      <c r="BT941" s="109"/>
      <c r="BU941" s="109"/>
      <c r="BV941" s="109"/>
      <c r="BW941" s="109"/>
      <c r="BX941" s="109"/>
      <c r="BY941" s="109"/>
      <c r="BZ941" s="109"/>
      <c r="CA941" s="109"/>
      <c r="CB941" s="109"/>
      <c r="CC941" s="109"/>
      <c r="CD941" s="109"/>
    </row>
    <row r="942" spans="1:82" ht="10.5">
      <c r="A942" s="109"/>
      <c r="B942" s="110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22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09"/>
      <c r="BE942" s="109"/>
      <c r="BF942" s="109"/>
      <c r="BG942" s="109"/>
      <c r="BH942" s="170"/>
      <c r="BI942" s="109"/>
      <c r="BJ942" s="109"/>
      <c r="BK942" s="109"/>
      <c r="BL942" s="109"/>
      <c r="BM942" s="109"/>
      <c r="BN942" s="109"/>
      <c r="BO942" s="109"/>
      <c r="BP942" s="109"/>
      <c r="BQ942" s="109"/>
      <c r="BR942" s="109"/>
      <c r="BS942" s="109"/>
      <c r="BT942" s="109"/>
      <c r="BU942" s="109"/>
      <c r="BV942" s="109"/>
      <c r="BW942" s="109"/>
      <c r="BX942" s="109"/>
      <c r="BY942" s="109"/>
      <c r="BZ942" s="109"/>
      <c r="CA942" s="109"/>
      <c r="CB942" s="109"/>
      <c r="CC942" s="109"/>
      <c r="CD942" s="109"/>
    </row>
    <row r="943" spans="1:82" ht="10.5">
      <c r="A943" s="109"/>
      <c r="B943" s="110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22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  <c r="AZ943" s="109"/>
      <c r="BA943" s="109"/>
      <c r="BB943" s="109"/>
      <c r="BC943" s="109"/>
      <c r="BD943" s="109"/>
      <c r="BE943" s="109"/>
      <c r="BF943" s="109"/>
      <c r="BG943" s="109"/>
      <c r="BH943" s="170"/>
      <c r="BI943" s="109"/>
      <c r="BJ943" s="109"/>
      <c r="BK943" s="109"/>
      <c r="BL943" s="109"/>
      <c r="BM943" s="109"/>
      <c r="BN943" s="109"/>
      <c r="BO943" s="109"/>
      <c r="BP943" s="109"/>
      <c r="BQ943" s="109"/>
      <c r="BR943" s="109"/>
      <c r="BS943" s="109"/>
      <c r="BT943" s="109"/>
      <c r="BU943" s="109"/>
      <c r="BV943" s="109"/>
      <c r="BW943" s="109"/>
      <c r="BX943" s="109"/>
      <c r="BY943" s="109"/>
      <c r="BZ943" s="109"/>
      <c r="CA943" s="109"/>
      <c r="CB943" s="109"/>
      <c r="CC943" s="109"/>
      <c r="CD943" s="109"/>
    </row>
    <row r="944" spans="1:82" ht="10.5">
      <c r="A944" s="109"/>
      <c r="B944" s="110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22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  <c r="AZ944" s="109"/>
      <c r="BA944" s="109"/>
      <c r="BB944" s="109"/>
      <c r="BC944" s="109"/>
      <c r="BD944" s="109"/>
      <c r="BE944" s="109"/>
      <c r="BF944" s="109"/>
      <c r="BG944" s="109"/>
      <c r="BH944" s="170"/>
      <c r="BI944" s="109"/>
      <c r="BJ944" s="109"/>
      <c r="BK944" s="109"/>
      <c r="BL944" s="109"/>
      <c r="BM944" s="109"/>
      <c r="BN944" s="109"/>
      <c r="BO944" s="109"/>
      <c r="BP944" s="109"/>
      <c r="BQ944" s="109"/>
      <c r="BR944" s="109"/>
      <c r="BS944" s="109"/>
      <c r="BT944" s="109"/>
      <c r="BU944" s="109"/>
      <c r="BV944" s="109"/>
      <c r="BW944" s="109"/>
      <c r="BX944" s="109"/>
      <c r="BY944" s="109"/>
      <c r="BZ944" s="109"/>
      <c r="CA944" s="109"/>
      <c r="CB944" s="109"/>
      <c r="CC944" s="109"/>
      <c r="CD944" s="109"/>
    </row>
    <row r="945" spans="1:82" ht="10.5">
      <c r="A945" s="109"/>
      <c r="B945" s="110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22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  <c r="AZ945" s="109"/>
      <c r="BA945" s="109"/>
      <c r="BB945" s="109"/>
      <c r="BC945" s="109"/>
      <c r="BD945" s="109"/>
      <c r="BE945" s="109"/>
      <c r="BF945" s="109"/>
      <c r="BG945" s="109"/>
      <c r="BH945" s="170"/>
      <c r="BI945" s="109"/>
      <c r="BJ945" s="109"/>
      <c r="BK945" s="109"/>
      <c r="BL945" s="109"/>
      <c r="BM945" s="109"/>
      <c r="BN945" s="109"/>
      <c r="BO945" s="109"/>
      <c r="BP945" s="109"/>
      <c r="BQ945" s="109"/>
      <c r="BR945" s="109"/>
      <c r="BS945" s="109"/>
      <c r="BT945" s="109"/>
      <c r="BU945" s="109"/>
      <c r="BV945" s="109"/>
      <c r="BW945" s="109"/>
      <c r="BX945" s="109"/>
      <c r="BY945" s="109"/>
      <c r="BZ945" s="109"/>
      <c r="CA945" s="109"/>
      <c r="CB945" s="109"/>
      <c r="CC945" s="109"/>
      <c r="CD945" s="109"/>
    </row>
    <row r="946" spans="1:82" ht="10.5">
      <c r="A946" s="109"/>
      <c r="B946" s="110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22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  <c r="AZ946" s="109"/>
      <c r="BA946" s="109"/>
      <c r="BB946" s="109"/>
      <c r="BC946" s="109"/>
      <c r="BD946" s="109"/>
      <c r="BE946" s="109"/>
      <c r="BF946" s="109"/>
      <c r="BG946" s="109"/>
      <c r="BH946" s="170"/>
      <c r="BI946" s="109"/>
      <c r="BJ946" s="109"/>
      <c r="BK946" s="109"/>
      <c r="BL946" s="109"/>
      <c r="BM946" s="109"/>
      <c r="BN946" s="109"/>
      <c r="BO946" s="109"/>
      <c r="BP946" s="109"/>
      <c r="BQ946" s="109"/>
      <c r="BR946" s="109"/>
      <c r="BS946" s="109"/>
      <c r="BT946" s="109"/>
      <c r="BU946" s="109"/>
      <c r="BV946" s="109"/>
      <c r="BW946" s="109"/>
      <c r="BX946" s="109"/>
      <c r="BY946" s="109"/>
      <c r="BZ946" s="109"/>
      <c r="CA946" s="109"/>
      <c r="CB946" s="109"/>
      <c r="CC946" s="109"/>
      <c r="CD946" s="109"/>
    </row>
    <row r="947" spans="1:82" ht="10.5">
      <c r="A947" s="109"/>
      <c r="B947" s="110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22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  <c r="AZ947" s="109"/>
      <c r="BA947" s="109"/>
      <c r="BB947" s="109"/>
      <c r="BC947" s="109"/>
      <c r="BD947" s="109"/>
      <c r="BE947" s="109"/>
      <c r="BF947" s="109"/>
      <c r="BG947" s="109"/>
      <c r="BH947" s="170"/>
      <c r="BI947" s="109"/>
      <c r="BJ947" s="109"/>
      <c r="BK947" s="109"/>
      <c r="BL947" s="109"/>
      <c r="BM947" s="109"/>
      <c r="BN947" s="109"/>
      <c r="BO947" s="109"/>
      <c r="BP947" s="109"/>
      <c r="BQ947" s="109"/>
      <c r="BR947" s="109"/>
      <c r="BS947" s="109"/>
      <c r="BT947" s="109"/>
      <c r="BU947" s="109"/>
      <c r="BV947" s="109"/>
      <c r="BW947" s="109"/>
      <c r="BX947" s="109"/>
      <c r="BY947" s="109"/>
      <c r="BZ947" s="109"/>
      <c r="CA947" s="109"/>
      <c r="CB947" s="109"/>
      <c r="CC947" s="109"/>
      <c r="CD947" s="109"/>
    </row>
    <row r="948" spans="1:82" ht="10.5">
      <c r="A948" s="109"/>
      <c r="B948" s="110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22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09"/>
      <c r="BE948" s="109"/>
      <c r="BF948" s="109"/>
      <c r="BG948" s="109"/>
      <c r="BH948" s="170"/>
      <c r="BI948" s="109"/>
      <c r="BJ948" s="109"/>
      <c r="BK948" s="109"/>
      <c r="BL948" s="109"/>
      <c r="BM948" s="109"/>
      <c r="BN948" s="109"/>
      <c r="BO948" s="109"/>
      <c r="BP948" s="109"/>
      <c r="BQ948" s="109"/>
      <c r="BR948" s="109"/>
      <c r="BS948" s="109"/>
      <c r="BT948" s="109"/>
      <c r="BU948" s="109"/>
      <c r="BV948" s="109"/>
      <c r="BW948" s="109"/>
      <c r="BX948" s="109"/>
      <c r="BY948" s="109"/>
      <c r="BZ948" s="109"/>
      <c r="CA948" s="109"/>
      <c r="CB948" s="109"/>
      <c r="CC948" s="109"/>
      <c r="CD948" s="109"/>
    </row>
    <row r="949" spans="1:82" ht="10.5">
      <c r="A949" s="109"/>
      <c r="B949" s="110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22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  <c r="AZ949" s="109"/>
      <c r="BA949" s="109"/>
      <c r="BB949" s="109"/>
      <c r="BC949" s="109"/>
      <c r="BD949" s="109"/>
      <c r="BE949" s="109"/>
      <c r="BF949" s="109"/>
      <c r="BG949" s="109"/>
      <c r="BH949" s="170"/>
      <c r="BI949" s="109"/>
      <c r="BJ949" s="109"/>
      <c r="BK949" s="109"/>
      <c r="BL949" s="109"/>
      <c r="BM949" s="109"/>
      <c r="BN949" s="109"/>
      <c r="BO949" s="109"/>
      <c r="BP949" s="109"/>
      <c r="BQ949" s="109"/>
      <c r="BR949" s="109"/>
      <c r="BS949" s="109"/>
      <c r="BT949" s="109"/>
      <c r="BU949" s="109"/>
      <c r="BV949" s="109"/>
      <c r="BW949" s="109"/>
      <c r="BX949" s="109"/>
      <c r="BY949" s="109"/>
      <c r="BZ949" s="109"/>
      <c r="CA949" s="109"/>
      <c r="CB949" s="109"/>
      <c r="CC949" s="109"/>
      <c r="CD949" s="109"/>
    </row>
    <row r="950" spans="1:82" ht="10.5">
      <c r="A950" s="109"/>
      <c r="B950" s="110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22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  <c r="BA950" s="109"/>
      <c r="BB950" s="109"/>
      <c r="BC950" s="109"/>
      <c r="BD950" s="109"/>
      <c r="BE950" s="109"/>
      <c r="BF950" s="109"/>
      <c r="BG950" s="109"/>
      <c r="BH950" s="170"/>
      <c r="BI950" s="109"/>
      <c r="BJ950" s="109"/>
      <c r="BK950" s="109"/>
      <c r="BL950" s="109"/>
      <c r="BM950" s="109"/>
      <c r="BN950" s="109"/>
      <c r="BO950" s="109"/>
      <c r="BP950" s="109"/>
      <c r="BQ950" s="109"/>
      <c r="BR950" s="109"/>
      <c r="BS950" s="109"/>
      <c r="BT950" s="109"/>
      <c r="BU950" s="109"/>
      <c r="BV950" s="109"/>
      <c r="BW950" s="109"/>
      <c r="BX950" s="109"/>
      <c r="BY950" s="109"/>
      <c r="BZ950" s="109"/>
      <c r="CA950" s="109"/>
      <c r="CB950" s="109"/>
      <c r="CC950" s="109"/>
      <c r="CD950" s="109"/>
    </row>
    <row r="951" spans="1:82" ht="10.5">
      <c r="A951" s="109"/>
      <c r="B951" s="110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22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  <c r="AZ951" s="109"/>
      <c r="BA951" s="109"/>
      <c r="BB951" s="109"/>
      <c r="BC951" s="109"/>
      <c r="BD951" s="109"/>
      <c r="BE951" s="109"/>
      <c r="BF951" s="109"/>
      <c r="BG951" s="109"/>
      <c r="BH951" s="170"/>
      <c r="BI951" s="109"/>
      <c r="BJ951" s="109"/>
      <c r="BK951" s="109"/>
      <c r="BL951" s="109"/>
      <c r="BM951" s="109"/>
      <c r="BN951" s="109"/>
      <c r="BO951" s="109"/>
      <c r="BP951" s="109"/>
      <c r="BQ951" s="109"/>
      <c r="BR951" s="109"/>
      <c r="BS951" s="109"/>
      <c r="BT951" s="109"/>
      <c r="BU951" s="109"/>
      <c r="BV951" s="109"/>
      <c r="BW951" s="109"/>
      <c r="BX951" s="109"/>
      <c r="BY951" s="109"/>
      <c r="BZ951" s="109"/>
      <c r="CA951" s="109"/>
      <c r="CB951" s="109"/>
      <c r="CC951" s="109"/>
      <c r="CD951" s="109"/>
    </row>
    <row r="952" spans="1:82" ht="10.5">
      <c r="A952" s="109"/>
      <c r="B952" s="110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22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  <c r="AZ952" s="109"/>
      <c r="BA952" s="109"/>
      <c r="BB952" s="109"/>
      <c r="BC952" s="109"/>
      <c r="BD952" s="109"/>
      <c r="BE952" s="109"/>
      <c r="BF952" s="109"/>
      <c r="BG952" s="109"/>
      <c r="BH952" s="170"/>
      <c r="BI952" s="109"/>
      <c r="BJ952" s="109"/>
      <c r="BK952" s="109"/>
      <c r="BL952" s="109"/>
      <c r="BM952" s="109"/>
      <c r="BN952" s="109"/>
      <c r="BO952" s="109"/>
      <c r="BP952" s="109"/>
      <c r="BQ952" s="109"/>
      <c r="BR952" s="109"/>
      <c r="BS952" s="109"/>
      <c r="BT952" s="109"/>
      <c r="BU952" s="109"/>
      <c r="BV952" s="109"/>
      <c r="BW952" s="109"/>
      <c r="BX952" s="109"/>
      <c r="BY952" s="109"/>
      <c r="BZ952" s="109"/>
      <c r="CA952" s="109"/>
      <c r="CB952" s="109"/>
      <c r="CC952" s="109"/>
      <c r="CD952" s="109"/>
    </row>
    <row r="953" spans="1:82" ht="10.5">
      <c r="A953" s="109"/>
      <c r="B953" s="110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22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  <c r="AZ953" s="109"/>
      <c r="BA953" s="109"/>
      <c r="BB953" s="109"/>
      <c r="BC953" s="109"/>
      <c r="BD953" s="109"/>
      <c r="BE953" s="109"/>
      <c r="BF953" s="109"/>
      <c r="BG953" s="109"/>
      <c r="BH953" s="170"/>
      <c r="BI953" s="109"/>
      <c r="BJ953" s="109"/>
      <c r="BK953" s="109"/>
      <c r="BL953" s="109"/>
      <c r="BM953" s="109"/>
      <c r="BN953" s="109"/>
      <c r="BO953" s="109"/>
      <c r="BP953" s="109"/>
      <c r="BQ953" s="109"/>
      <c r="BR953" s="109"/>
      <c r="BS953" s="109"/>
      <c r="BT953" s="109"/>
      <c r="BU953" s="109"/>
      <c r="BV953" s="109"/>
      <c r="BW953" s="109"/>
      <c r="BX953" s="109"/>
      <c r="BY953" s="109"/>
      <c r="BZ953" s="109"/>
      <c r="CA953" s="109"/>
      <c r="CB953" s="109"/>
      <c r="CC953" s="109"/>
      <c r="CD953" s="109"/>
    </row>
    <row r="954" spans="1:82" ht="10.5">
      <c r="A954" s="109"/>
      <c r="B954" s="110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22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  <c r="AZ954" s="109"/>
      <c r="BA954" s="109"/>
      <c r="BB954" s="109"/>
      <c r="BC954" s="109"/>
      <c r="BD954" s="109"/>
      <c r="BE954" s="109"/>
      <c r="BF954" s="109"/>
      <c r="BG954" s="109"/>
      <c r="BH954" s="170"/>
      <c r="BI954" s="109"/>
      <c r="BJ954" s="109"/>
      <c r="BK954" s="109"/>
      <c r="BL954" s="109"/>
      <c r="BM954" s="109"/>
      <c r="BN954" s="109"/>
      <c r="BO954" s="109"/>
      <c r="BP954" s="109"/>
      <c r="BQ954" s="109"/>
      <c r="BR954" s="109"/>
      <c r="BS954" s="109"/>
      <c r="BT954" s="109"/>
      <c r="BU954" s="109"/>
      <c r="BV954" s="109"/>
      <c r="BW954" s="109"/>
      <c r="BX954" s="109"/>
      <c r="BY954" s="109"/>
      <c r="BZ954" s="109"/>
      <c r="CA954" s="109"/>
      <c r="CB954" s="109"/>
      <c r="CC954" s="109"/>
      <c r="CD954" s="109"/>
    </row>
    <row r="955" spans="1:82" ht="10.5">
      <c r="A955" s="109"/>
      <c r="B955" s="110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22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  <c r="AZ955" s="109"/>
      <c r="BA955" s="109"/>
      <c r="BB955" s="109"/>
      <c r="BC955" s="109"/>
      <c r="BD955" s="109"/>
      <c r="BE955" s="109"/>
      <c r="BF955" s="109"/>
      <c r="BG955" s="109"/>
      <c r="BH955" s="170"/>
      <c r="BI955" s="109"/>
      <c r="BJ955" s="109"/>
      <c r="BK955" s="109"/>
      <c r="BL955" s="109"/>
      <c r="BM955" s="109"/>
      <c r="BN955" s="109"/>
      <c r="BO955" s="109"/>
      <c r="BP955" s="109"/>
      <c r="BQ955" s="109"/>
      <c r="BR955" s="109"/>
      <c r="BS955" s="109"/>
      <c r="BT955" s="109"/>
      <c r="BU955" s="109"/>
      <c r="BV955" s="109"/>
      <c r="BW955" s="109"/>
      <c r="BX955" s="109"/>
      <c r="BY955" s="109"/>
      <c r="BZ955" s="109"/>
      <c r="CA955" s="109"/>
      <c r="CB955" s="109"/>
      <c r="CC955" s="109"/>
      <c r="CD955" s="109"/>
    </row>
    <row r="956" spans="1:82" ht="10.5">
      <c r="A956" s="109"/>
      <c r="B956" s="110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22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  <c r="AZ956" s="109"/>
      <c r="BA956" s="109"/>
      <c r="BB956" s="109"/>
      <c r="BC956" s="109"/>
      <c r="BD956" s="109"/>
      <c r="BE956" s="109"/>
      <c r="BF956" s="109"/>
      <c r="BG956" s="109"/>
      <c r="BH956" s="170"/>
      <c r="BI956" s="109"/>
      <c r="BJ956" s="109"/>
      <c r="BK956" s="109"/>
      <c r="BL956" s="109"/>
      <c r="BM956" s="109"/>
      <c r="BN956" s="109"/>
      <c r="BO956" s="109"/>
      <c r="BP956" s="109"/>
      <c r="BQ956" s="109"/>
      <c r="BR956" s="109"/>
      <c r="BS956" s="109"/>
      <c r="BT956" s="109"/>
      <c r="BU956" s="109"/>
      <c r="BV956" s="109"/>
      <c r="BW956" s="109"/>
      <c r="BX956" s="109"/>
      <c r="BY956" s="109"/>
      <c r="BZ956" s="109"/>
      <c r="CA956" s="109"/>
      <c r="CB956" s="109"/>
      <c r="CC956" s="109"/>
      <c r="CD956" s="109"/>
    </row>
    <row r="957" spans="1:82" ht="10.5">
      <c r="A957" s="109"/>
      <c r="B957" s="110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22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  <c r="BA957" s="109"/>
      <c r="BB957" s="109"/>
      <c r="BC957" s="109"/>
      <c r="BD957" s="109"/>
      <c r="BE957" s="109"/>
      <c r="BF957" s="109"/>
      <c r="BG957" s="109"/>
      <c r="BH957" s="170"/>
      <c r="BI957" s="109"/>
      <c r="BJ957" s="109"/>
      <c r="BK957" s="109"/>
      <c r="BL957" s="109"/>
      <c r="BM957" s="109"/>
      <c r="BN957" s="109"/>
      <c r="BO957" s="109"/>
      <c r="BP957" s="109"/>
      <c r="BQ957" s="109"/>
      <c r="BR957" s="109"/>
      <c r="BS957" s="109"/>
      <c r="BT957" s="109"/>
      <c r="BU957" s="109"/>
      <c r="BV957" s="109"/>
      <c r="BW957" s="109"/>
      <c r="BX957" s="109"/>
      <c r="BY957" s="109"/>
      <c r="BZ957" s="109"/>
      <c r="CA957" s="109"/>
      <c r="CB957" s="109"/>
      <c r="CC957" s="109"/>
      <c r="CD957" s="109"/>
    </row>
    <row r="958" spans="1:82" ht="10.5">
      <c r="A958" s="109"/>
      <c r="B958" s="110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22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  <c r="BA958" s="109"/>
      <c r="BB958" s="109"/>
      <c r="BC958" s="109"/>
      <c r="BD958" s="109"/>
      <c r="BE958" s="109"/>
      <c r="BF958" s="109"/>
      <c r="BG958" s="109"/>
      <c r="BH958" s="170"/>
      <c r="BI958" s="109"/>
      <c r="BJ958" s="109"/>
      <c r="BK958" s="109"/>
      <c r="BL958" s="109"/>
      <c r="BM958" s="109"/>
      <c r="BN958" s="109"/>
      <c r="BO958" s="109"/>
      <c r="BP958" s="109"/>
      <c r="BQ958" s="109"/>
      <c r="BR958" s="109"/>
      <c r="BS958" s="109"/>
      <c r="BT958" s="109"/>
      <c r="BU958" s="109"/>
      <c r="BV958" s="109"/>
      <c r="BW958" s="109"/>
      <c r="BX958" s="109"/>
      <c r="BY958" s="109"/>
      <c r="BZ958" s="109"/>
      <c r="CA958" s="109"/>
      <c r="CB958" s="109"/>
      <c r="CC958" s="109"/>
      <c r="CD958" s="109"/>
    </row>
    <row r="959" spans="1:82" ht="10.5">
      <c r="A959" s="109"/>
      <c r="B959" s="110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22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  <c r="BA959" s="109"/>
      <c r="BB959" s="109"/>
      <c r="BC959" s="109"/>
      <c r="BD959" s="109"/>
      <c r="BE959" s="109"/>
      <c r="BF959" s="109"/>
      <c r="BG959" s="109"/>
      <c r="BH959" s="170"/>
      <c r="BI959" s="109"/>
      <c r="BJ959" s="109"/>
      <c r="BK959" s="109"/>
      <c r="BL959" s="109"/>
      <c r="BM959" s="109"/>
      <c r="BN959" s="109"/>
      <c r="BO959" s="109"/>
      <c r="BP959" s="109"/>
      <c r="BQ959" s="109"/>
      <c r="BR959" s="109"/>
      <c r="BS959" s="109"/>
      <c r="BT959" s="109"/>
      <c r="BU959" s="109"/>
      <c r="BV959" s="109"/>
      <c r="BW959" s="109"/>
      <c r="BX959" s="109"/>
      <c r="BY959" s="109"/>
      <c r="BZ959" s="109"/>
      <c r="CA959" s="109"/>
      <c r="CB959" s="109"/>
      <c r="CC959" s="109"/>
      <c r="CD959" s="109"/>
    </row>
    <row r="960" spans="1:82" ht="10.5">
      <c r="A960" s="109"/>
      <c r="B960" s="110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22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  <c r="AZ960" s="109"/>
      <c r="BA960" s="109"/>
      <c r="BB960" s="109"/>
      <c r="BC960" s="109"/>
      <c r="BD960" s="109"/>
      <c r="BE960" s="109"/>
      <c r="BF960" s="109"/>
      <c r="BG960" s="109"/>
      <c r="BH960" s="170"/>
      <c r="BI960" s="109"/>
      <c r="BJ960" s="109"/>
      <c r="BK960" s="109"/>
      <c r="BL960" s="109"/>
      <c r="BM960" s="109"/>
      <c r="BN960" s="109"/>
      <c r="BO960" s="109"/>
      <c r="BP960" s="109"/>
      <c r="BQ960" s="109"/>
      <c r="BR960" s="109"/>
      <c r="BS960" s="109"/>
      <c r="BT960" s="109"/>
      <c r="BU960" s="109"/>
      <c r="BV960" s="109"/>
      <c r="BW960" s="109"/>
      <c r="BX960" s="109"/>
      <c r="BY960" s="109"/>
      <c r="BZ960" s="109"/>
      <c r="CA960" s="109"/>
      <c r="CB960" s="109"/>
      <c r="CC960" s="109"/>
      <c r="CD960" s="109"/>
    </row>
    <row r="961" spans="1:82" ht="10.5">
      <c r="A961" s="109"/>
      <c r="B961" s="110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22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  <c r="AZ961" s="109"/>
      <c r="BA961" s="109"/>
      <c r="BB961" s="109"/>
      <c r="BC961" s="109"/>
      <c r="BD961" s="109"/>
      <c r="BE961" s="109"/>
      <c r="BF961" s="109"/>
      <c r="BG961" s="109"/>
      <c r="BH961" s="170"/>
      <c r="BI961" s="109"/>
      <c r="BJ961" s="109"/>
      <c r="BK961" s="109"/>
      <c r="BL961" s="109"/>
      <c r="BM961" s="109"/>
      <c r="BN961" s="109"/>
      <c r="BO961" s="109"/>
      <c r="BP961" s="109"/>
      <c r="BQ961" s="109"/>
      <c r="BR961" s="109"/>
      <c r="BS961" s="109"/>
      <c r="BT961" s="109"/>
      <c r="BU961" s="109"/>
      <c r="BV961" s="109"/>
      <c r="BW961" s="109"/>
      <c r="BX961" s="109"/>
      <c r="BY961" s="109"/>
      <c r="BZ961" s="109"/>
      <c r="CA961" s="109"/>
      <c r="CB961" s="109"/>
      <c r="CC961" s="109"/>
      <c r="CD961" s="109"/>
    </row>
    <row r="962" spans="1:82" ht="10.5">
      <c r="A962" s="109"/>
      <c r="B962" s="110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22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  <c r="AZ962" s="109"/>
      <c r="BA962" s="109"/>
      <c r="BB962" s="109"/>
      <c r="BC962" s="109"/>
      <c r="BD962" s="109"/>
      <c r="BE962" s="109"/>
      <c r="BF962" s="109"/>
      <c r="BG962" s="109"/>
      <c r="BH962" s="170"/>
      <c r="BI962" s="109"/>
      <c r="BJ962" s="109"/>
      <c r="BK962" s="109"/>
      <c r="BL962" s="109"/>
      <c r="BM962" s="109"/>
      <c r="BN962" s="109"/>
      <c r="BO962" s="109"/>
      <c r="BP962" s="109"/>
      <c r="BQ962" s="109"/>
      <c r="BR962" s="109"/>
      <c r="BS962" s="109"/>
      <c r="BT962" s="109"/>
      <c r="BU962" s="109"/>
      <c r="BV962" s="109"/>
      <c r="BW962" s="109"/>
      <c r="BX962" s="109"/>
      <c r="BY962" s="109"/>
      <c r="BZ962" s="109"/>
      <c r="CA962" s="109"/>
      <c r="CB962" s="109"/>
      <c r="CC962" s="109"/>
      <c r="CD962" s="109"/>
    </row>
    <row r="963" spans="1:82" ht="10.5">
      <c r="A963" s="109"/>
      <c r="B963" s="110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22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  <c r="AZ963" s="109"/>
      <c r="BA963" s="109"/>
      <c r="BB963" s="109"/>
      <c r="BC963" s="109"/>
      <c r="BD963" s="109"/>
      <c r="BE963" s="109"/>
      <c r="BF963" s="109"/>
      <c r="BG963" s="109"/>
      <c r="BH963" s="170"/>
      <c r="BI963" s="109"/>
      <c r="BJ963" s="109"/>
      <c r="BK963" s="109"/>
      <c r="BL963" s="109"/>
      <c r="BM963" s="109"/>
      <c r="BN963" s="109"/>
      <c r="BO963" s="109"/>
      <c r="BP963" s="109"/>
      <c r="BQ963" s="109"/>
      <c r="BR963" s="109"/>
      <c r="BS963" s="109"/>
      <c r="BT963" s="109"/>
      <c r="BU963" s="109"/>
      <c r="BV963" s="109"/>
      <c r="BW963" s="109"/>
      <c r="BX963" s="109"/>
      <c r="BY963" s="109"/>
      <c r="BZ963" s="109"/>
      <c r="CA963" s="109"/>
      <c r="CB963" s="109"/>
      <c r="CC963" s="109"/>
      <c r="CD963" s="109"/>
    </row>
    <row r="964" spans="1:82" ht="10.5">
      <c r="A964" s="109"/>
      <c r="B964" s="110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22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  <c r="AZ964" s="109"/>
      <c r="BA964" s="109"/>
      <c r="BB964" s="109"/>
      <c r="BC964" s="109"/>
      <c r="BD964" s="109"/>
      <c r="BE964" s="109"/>
      <c r="BF964" s="109"/>
      <c r="BG964" s="109"/>
      <c r="BH964" s="170"/>
      <c r="BI964" s="109"/>
      <c r="BJ964" s="109"/>
      <c r="BK964" s="109"/>
      <c r="BL964" s="109"/>
      <c r="BM964" s="109"/>
      <c r="BN964" s="109"/>
      <c r="BO964" s="109"/>
      <c r="BP964" s="109"/>
      <c r="BQ964" s="109"/>
      <c r="BR964" s="109"/>
      <c r="BS964" s="109"/>
      <c r="BT964" s="109"/>
      <c r="BU964" s="109"/>
      <c r="BV964" s="109"/>
      <c r="BW964" s="109"/>
      <c r="BX964" s="109"/>
      <c r="BY964" s="109"/>
      <c r="BZ964" s="109"/>
      <c r="CA964" s="109"/>
      <c r="CB964" s="109"/>
      <c r="CC964" s="109"/>
      <c r="CD964" s="109"/>
    </row>
    <row r="965" spans="1:82" ht="10.5">
      <c r="A965" s="109"/>
      <c r="B965" s="110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22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  <c r="BA965" s="109"/>
      <c r="BB965" s="109"/>
      <c r="BC965" s="109"/>
      <c r="BD965" s="109"/>
      <c r="BE965" s="109"/>
      <c r="BF965" s="109"/>
      <c r="BG965" s="109"/>
      <c r="BH965" s="170"/>
      <c r="BI965" s="109"/>
      <c r="BJ965" s="109"/>
      <c r="BK965" s="109"/>
      <c r="BL965" s="109"/>
      <c r="BM965" s="109"/>
      <c r="BN965" s="109"/>
      <c r="BO965" s="109"/>
      <c r="BP965" s="109"/>
      <c r="BQ965" s="109"/>
      <c r="BR965" s="109"/>
      <c r="BS965" s="109"/>
      <c r="BT965" s="109"/>
      <c r="BU965" s="109"/>
      <c r="BV965" s="109"/>
      <c r="BW965" s="109"/>
      <c r="BX965" s="109"/>
      <c r="BY965" s="109"/>
      <c r="BZ965" s="109"/>
      <c r="CA965" s="109"/>
      <c r="CB965" s="109"/>
      <c r="CC965" s="109"/>
      <c r="CD965" s="109"/>
    </row>
    <row r="966" spans="1:82" ht="10.5">
      <c r="A966" s="109"/>
      <c r="B966" s="110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22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  <c r="BA966" s="109"/>
      <c r="BB966" s="109"/>
      <c r="BC966" s="109"/>
      <c r="BD966" s="109"/>
      <c r="BE966" s="109"/>
      <c r="BF966" s="109"/>
      <c r="BG966" s="109"/>
      <c r="BH966" s="170"/>
      <c r="BI966" s="109"/>
      <c r="BJ966" s="109"/>
      <c r="BK966" s="109"/>
      <c r="BL966" s="109"/>
      <c r="BM966" s="109"/>
      <c r="BN966" s="109"/>
      <c r="BO966" s="109"/>
      <c r="BP966" s="109"/>
      <c r="BQ966" s="109"/>
      <c r="BR966" s="109"/>
      <c r="BS966" s="109"/>
      <c r="BT966" s="109"/>
      <c r="BU966" s="109"/>
      <c r="BV966" s="109"/>
      <c r="BW966" s="109"/>
      <c r="BX966" s="109"/>
      <c r="BY966" s="109"/>
      <c r="BZ966" s="109"/>
      <c r="CA966" s="109"/>
      <c r="CB966" s="109"/>
      <c r="CC966" s="109"/>
      <c r="CD966" s="109"/>
    </row>
    <row r="967" spans="1:82" ht="10.5">
      <c r="A967" s="109"/>
      <c r="B967" s="110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22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  <c r="BA967" s="109"/>
      <c r="BB967" s="109"/>
      <c r="BC967" s="109"/>
      <c r="BD967" s="109"/>
      <c r="BE967" s="109"/>
      <c r="BF967" s="109"/>
      <c r="BG967" s="109"/>
      <c r="BH967" s="170"/>
      <c r="BI967" s="109"/>
      <c r="BJ967" s="109"/>
      <c r="BK967" s="109"/>
      <c r="BL967" s="109"/>
      <c r="BM967" s="109"/>
      <c r="BN967" s="109"/>
      <c r="BO967" s="109"/>
      <c r="BP967" s="109"/>
      <c r="BQ967" s="109"/>
      <c r="BR967" s="109"/>
      <c r="BS967" s="109"/>
      <c r="BT967" s="109"/>
      <c r="BU967" s="109"/>
      <c r="BV967" s="109"/>
      <c r="BW967" s="109"/>
      <c r="BX967" s="109"/>
      <c r="BY967" s="109"/>
      <c r="BZ967" s="109"/>
      <c r="CA967" s="109"/>
      <c r="CB967" s="109"/>
      <c r="CC967" s="109"/>
      <c r="CD967" s="109"/>
    </row>
    <row r="968" spans="1:82" ht="10.5">
      <c r="A968" s="109"/>
      <c r="B968" s="110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22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  <c r="BA968" s="109"/>
      <c r="BB968" s="109"/>
      <c r="BC968" s="109"/>
      <c r="BD968" s="109"/>
      <c r="BE968" s="109"/>
      <c r="BF968" s="109"/>
      <c r="BG968" s="109"/>
      <c r="BH968" s="170"/>
      <c r="BI968" s="109"/>
      <c r="BJ968" s="109"/>
      <c r="BK968" s="109"/>
      <c r="BL968" s="109"/>
      <c r="BM968" s="109"/>
      <c r="BN968" s="109"/>
      <c r="BO968" s="109"/>
      <c r="BP968" s="109"/>
      <c r="BQ968" s="109"/>
      <c r="BR968" s="109"/>
      <c r="BS968" s="109"/>
      <c r="BT968" s="109"/>
      <c r="BU968" s="109"/>
      <c r="BV968" s="109"/>
      <c r="BW968" s="109"/>
      <c r="BX968" s="109"/>
      <c r="BY968" s="109"/>
      <c r="BZ968" s="109"/>
      <c r="CA968" s="109"/>
      <c r="CB968" s="109"/>
      <c r="CC968" s="109"/>
      <c r="CD968" s="109"/>
    </row>
    <row r="969" spans="1:82" ht="10.5">
      <c r="A969" s="109"/>
      <c r="B969" s="110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22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  <c r="AZ969" s="109"/>
      <c r="BA969" s="109"/>
      <c r="BB969" s="109"/>
      <c r="BC969" s="109"/>
      <c r="BD969" s="109"/>
      <c r="BE969" s="109"/>
      <c r="BF969" s="109"/>
      <c r="BG969" s="109"/>
      <c r="BH969" s="170"/>
      <c r="BI969" s="109"/>
      <c r="BJ969" s="109"/>
      <c r="BK969" s="109"/>
      <c r="BL969" s="109"/>
      <c r="BM969" s="109"/>
      <c r="BN969" s="109"/>
      <c r="BO969" s="109"/>
      <c r="BP969" s="109"/>
      <c r="BQ969" s="109"/>
      <c r="BR969" s="109"/>
      <c r="BS969" s="109"/>
      <c r="BT969" s="109"/>
      <c r="BU969" s="109"/>
      <c r="BV969" s="109"/>
      <c r="BW969" s="109"/>
      <c r="BX969" s="109"/>
      <c r="BY969" s="109"/>
      <c r="BZ969" s="109"/>
      <c r="CA969" s="109"/>
      <c r="CB969" s="109"/>
      <c r="CC969" s="109"/>
      <c r="CD969" s="109"/>
    </row>
    <row r="970" spans="1:82" ht="10.5">
      <c r="A970" s="109"/>
      <c r="B970" s="110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22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  <c r="AZ970" s="109"/>
      <c r="BA970" s="109"/>
      <c r="BB970" s="109"/>
      <c r="BC970" s="109"/>
      <c r="BD970" s="109"/>
      <c r="BE970" s="109"/>
      <c r="BF970" s="109"/>
      <c r="BG970" s="109"/>
      <c r="BH970" s="170"/>
      <c r="BI970" s="109"/>
      <c r="BJ970" s="109"/>
      <c r="BK970" s="109"/>
      <c r="BL970" s="109"/>
      <c r="BM970" s="109"/>
      <c r="BN970" s="109"/>
      <c r="BO970" s="109"/>
      <c r="BP970" s="109"/>
      <c r="BQ970" s="109"/>
      <c r="BR970" s="109"/>
      <c r="BS970" s="109"/>
      <c r="BT970" s="109"/>
      <c r="BU970" s="109"/>
      <c r="BV970" s="109"/>
      <c r="BW970" s="109"/>
      <c r="BX970" s="109"/>
      <c r="BY970" s="109"/>
      <c r="BZ970" s="109"/>
      <c r="CA970" s="109"/>
      <c r="CB970" s="109"/>
      <c r="CC970" s="109"/>
      <c r="CD970" s="109"/>
    </row>
    <row r="971" spans="1:82" ht="10.5">
      <c r="A971" s="109"/>
      <c r="B971" s="110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22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  <c r="AZ971" s="109"/>
      <c r="BA971" s="109"/>
      <c r="BB971" s="109"/>
      <c r="BC971" s="109"/>
      <c r="BD971" s="109"/>
      <c r="BE971" s="109"/>
      <c r="BF971" s="109"/>
      <c r="BG971" s="109"/>
      <c r="BH971" s="170"/>
      <c r="BI971" s="109"/>
      <c r="BJ971" s="109"/>
      <c r="BK971" s="109"/>
      <c r="BL971" s="109"/>
      <c r="BM971" s="109"/>
      <c r="BN971" s="109"/>
      <c r="BO971" s="109"/>
      <c r="BP971" s="109"/>
      <c r="BQ971" s="109"/>
      <c r="BR971" s="109"/>
      <c r="BS971" s="109"/>
      <c r="BT971" s="109"/>
      <c r="BU971" s="109"/>
      <c r="BV971" s="109"/>
      <c r="BW971" s="109"/>
      <c r="BX971" s="109"/>
      <c r="BY971" s="109"/>
      <c r="BZ971" s="109"/>
      <c r="CA971" s="109"/>
      <c r="CB971" s="109"/>
      <c r="CC971" s="109"/>
      <c r="CD971" s="109"/>
    </row>
    <row r="972" spans="1:82" ht="10.5">
      <c r="A972" s="109"/>
      <c r="B972" s="110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22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  <c r="AZ972" s="109"/>
      <c r="BA972" s="109"/>
      <c r="BB972" s="109"/>
      <c r="BC972" s="109"/>
      <c r="BD972" s="109"/>
      <c r="BE972" s="109"/>
      <c r="BF972" s="109"/>
      <c r="BG972" s="109"/>
      <c r="BH972" s="170"/>
      <c r="BI972" s="109"/>
      <c r="BJ972" s="109"/>
      <c r="BK972" s="109"/>
      <c r="BL972" s="109"/>
      <c r="BM972" s="109"/>
      <c r="BN972" s="109"/>
      <c r="BO972" s="109"/>
      <c r="BP972" s="109"/>
      <c r="BQ972" s="109"/>
      <c r="BR972" s="109"/>
      <c r="BS972" s="109"/>
      <c r="BT972" s="109"/>
      <c r="BU972" s="109"/>
      <c r="BV972" s="109"/>
      <c r="BW972" s="109"/>
      <c r="BX972" s="109"/>
      <c r="BY972" s="109"/>
      <c r="BZ972" s="109"/>
      <c r="CA972" s="109"/>
      <c r="CB972" s="109"/>
      <c r="CC972" s="109"/>
      <c r="CD972" s="109"/>
    </row>
    <row r="973" spans="1:82" ht="10.5">
      <c r="A973" s="109"/>
      <c r="B973" s="110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22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  <c r="AZ973" s="109"/>
      <c r="BA973" s="109"/>
      <c r="BB973" s="109"/>
      <c r="BC973" s="109"/>
      <c r="BD973" s="109"/>
      <c r="BE973" s="109"/>
      <c r="BF973" s="109"/>
      <c r="BG973" s="109"/>
      <c r="BH973" s="170"/>
      <c r="BI973" s="109"/>
      <c r="BJ973" s="109"/>
      <c r="BK973" s="109"/>
      <c r="BL973" s="109"/>
      <c r="BM973" s="109"/>
      <c r="BN973" s="109"/>
      <c r="BO973" s="109"/>
      <c r="BP973" s="109"/>
      <c r="BQ973" s="109"/>
      <c r="BR973" s="109"/>
      <c r="BS973" s="109"/>
      <c r="BT973" s="109"/>
      <c r="BU973" s="109"/>
      <c r="BV973" s="109"/>
      <c r="BW973" s="109"/>
      <c r="BX973" s="109"/>
      <c r="BY973" s="109"/>
      <c r="BZ973" s="109"/>
      <c r="CA973" s="109"/>
      <c r="CB973" s="109"/>
      <c r="CC973" s="109"/>
      <c r="CD973" s="109"/>
    </row>
    <row r="974" spans="1:82" ht="10.5">
      <c r="A974" s="109"/>
      <c r="B974" s="110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22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  <c r="AZ974" s="109"/>
      <c r="BA974" s="109"/>
      <c r="BB974" s="109"/>
      <c r="BC974" s="109"/>
      <c r="BD974" s="109"/>
      <c r="BE974" s="109"/>
      <c r="BF974" s="109"/>
      <c r="BG974" s="109"/>
      <c r="BH974" s="170"/>
      <c r="BI974" s="109"/>
      <c r="BJ974" s="109"/>
      <c r="BK974" s="109"/>
      <c r="BL974" s="109"/>
      <c r="BM974" s="109"/>
      <c r="BN974" s="109"/>
      <c r="BO974" s="109"/>
      <c r="BP974" s="109"/>
      <c r="BQ974" s="109"/>
      <c r="BR974" s="109"/>
      <c r="BS974" s="109"/>
      <c r="BT974" s="109"/>
      <c r="BU974" s="109"/>
      <c r="BV974" s="109"/>
      <c r="BW974" s="109"/>
      <c r="BX974" s="109"/>
      <c r="BY974" s="109"/>
      <c r="BZ974" s="109"/>
      <c r="CA974" s="109"/>
      <c r="CB974" s="109"/>
      <c r="CC974" s="109"/>
      <c r="CD974" s="109"/>
    </row>
    <row r="975" spans="1:82" ht="10.5">
      <c r="A975" s="109"/>
      <c r="B975" s="110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22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  <c r="AZ975" s="109"/>
      <c r="BA975" s="109"/>
      <c r="BB975" s="109"/>
      <c r="BC975" s="109"/>
      <c r="BD975" s="109"/>
      <c r="BE975" s="109"/>
      <c r="BF975" s="109"/>
      <c r="BG975" s="109"/>
      <c r="BH975" s="170"/>
      <c r="BI975" s="109"/>
      <c r="BJ975" s="109"/>
      <c r="BK975" s="109"/>
      <c r="BL975" s="109"/>
      <c r="BM975" s="109"/>
      <c r="BN975" s="109"/>
      <c r="BO975" s="109"/>
      <c r="BP975" s="109"/>
      <c r="BQ975" s="109"/>
      <c r="BR975" s="109"/>
      <c r="BS975" s="109"/>
      <c r="BT975" s="109"/>
      <c r="BU975" s="109"/>
      <c r="BV975" s="109"/>
      <c r="BW975" s="109"/>
      <c r="BX975" s="109"/>
      <c r="BY975" s="109"/>
      <c r="BZ975" s="109"/>
      <c r="CA975" s="109"/>
      <c r="CB975" s="109"/>
      <c r="CC975" s="109"/>
      <c r="CD975" s="109"/>
    </row>
    <row r="976" spans="1:82" ht="10.5">
      <c r="A976" s="109"/>
      <c r="B976" s="110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22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  <c r="AZ976" s="109"/>
      <c r="BA976" s="109"/>
      <c r="BB976" s="109"/>
      <c r="BC976" s="109"/>
      <c r="BD976" s="109"/>
      <c r="BE976" s="109"/>
      <c r="BF976" s="109"/>
      <c r="BG976" s="109"/>
      <c r="BH976" s="170"/>
      <c r="BI976" s="109"/>
      <c r="BJ976" s="109"/>
      <c r="BK976" s="109"/>
      <c r="BL976" s="109"/>
      <c r="BM976" s="109"/>
      <c r="BN976" s="109"/>
      <c r="BO976" s="109"/>
      <c r="BP976" s="109"/>
      <c r="BQ976" s="109"/>
      <c r="BR976" s="109"/>
      <c r="BS976" s="109"/>
      <c r="BT976" s="109"/>
      <c r="BU976" s="109"/>
      <c r="BV976" s="109"/>
      <c r="BW976" s="109"/>
      <c r="BX976" s="109"/>
      <c r="BY976" s="109"/>
      <c r="BZ976" s="109"/>
      <c r="CA976" s="109"/>
      <c r="CB976" s="109"/>
      <c r="CC976" s="109"/>
      <c r="CD976" s="109"/>
    </row>
    <row r="977" spans="1:82" ht="10.5">
      <c r="A977" s="109"/>
      <c r="B977" s="110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22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  <c r="AZ977" s="109"/>
      <c r="BA977" s="109"/>
      <c r="BB977" s="109"/>
      <c r="BC977" s="109"/>
      <c r="BD977" s="109"/>
      <c r="BE977" s="109"/>
      <c r="BF977" s="109"/>
      <c r="BG977" s="109"/>
      <c r="BH977" s="170"/>
      <c r="BI977" s="109"/>
      <c r="BJ977" s="109"/>
      <c r="BK977" s="109"/>
      <c r="BL977" s="109"/>
      <c r="BM977" s="109"/>
      <c r="BN977" s="109"/>
      <c r="BO977" s="109"/>
      <c r="BP977" s="109"/>
      <c r="BQ977" s="109"/>
      <c r="BR977" s="109"/>
      <c r="BS977" s="109"/>
      <c r="BT977" s="109"/>
      <c r="BU977" s="109"/>
      <c r="BV977" s="109"/>
      <c r="BW977" s="109"/>
      <c r="BX977" s="109"/>
      <c r="BY977" s="109"/>
      <c r="BZ977" s="109"/>
      <c r="CA977" s="109"/>
      <c r="CB977" s="109"/>
      <c r="CC977" s="109"/>
      <c r="CD977" s="109"/>
    </row>
    <row r="978" spans="1:82" ht="10.5">
      <c r="A978" s="109"/>
      <c r="B978" s="110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22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  <c r="AZ978" s="109"/>
      <c r="BA978" s="109"/>
      <c r="BB978" s="109"/>
      <c r="BC978" s="109"/>
      <c r="BD978" s="109"/>
      <c r="BE978" s="109"/>
      <c r="BF978" s="109"/>
      <c r="BG978" s="109"/>
      <c r="BH978" s="170"/>
      <c r="BI978" s="109"/>
      <c r="BJ978" s="109"/>
      <c r="BK978" s="109"/>
      <c r="BL978" s="109"/>
      <c r="BM978" s="109"/>
      <c r="BN978" s="109"/>
      <c r="BO978" s="109"/>
      <c r="BP978" s="109"/>
      <c r="BQ978" s="109"/>
      <c r="BR978" s="109"/>
      <c r="BS978" s="109"/>
      <c r="BT978" s="109"/>
      <c r="BU978" s="109"/>
      <c r="BV978" s="109"/>
      <c r="BW978" s="109"/>
      <c r="BX978" s="109"/>
      <c r="BY978" s="109"/>
      <c r="BZ978" s="109"/>
      <c r="CA978" s="109"/>
      <c r="CB978" s="109"/>
      <c r="CC978" s="109"/>
      <c r="CD978" s="109"/>
    </row>
    <row r="979" spans="1:82" ht="10.5">
      <c r="A979" s="109"/>
      <c r="B979" s="110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22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  <c r="AZ979" s="109"/>
      <c r="BA979" s="109"/>
      <c r="BB979" s="109"/>
      <c r="BC979" s="109"/>
      <c r="BD979" s="109"/>
      <c r="BE979" s="109"/>
      <c r="BF979" s="109"/>
      <c r="BG979" s="109"/>
      <c r="BH979" s="170"/>
      <c r="BI979" s="109"/>
      <c r="BJ979" s="109"/>
      <c r="BK979" s="109"/>
      <c r="BL979" s="109"/>
      <c r="BM979" s="109"/>
      <c r="BN979" s="109"/>
      <c r="BO979" s="109"/>
      <c r="BP979" s="109"/>
      <c r="BQ979" s="109"/>
      <c r="BR979" s="109"/>
      <c r="BS979" s="109"/>
      <c r="BT979" s="109"/>
      <c r="BU979" s="109"/>
      <c r="BV979" s="109"/>
      <c r="BW979" s="109"/>
      <c r="BX979" s="109"/>
      <c r="BY979" s="109"/>
      <c r="BZ979" s="109"/>
      <c r="CA979" s="109"/>
      <c r="CB979" s="109"/>
      <c r="CC979" s="109"/>
      <c r="CD979" s="109"/>
    </row>
    <row r="980" spans="1:82" ht="10.5">
      <c r="A980" s="109"/>
      <c r="B980" s="110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22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  <c r="AZ980" s="109"/>
      <c r="BA980" s="109"/>
      <c r="BB980" s="109"/>
      <c r="BC980" s="109"/>
      <c r="BD980" s="109"/>
      <c r="BE980" s="109"/>
      <c r="BF980" s="109"/>
      <c r="BG980" s="109"/>
      <c r="BH980" s="170"/>
      <c r="BI980" s="109"/>
      <c r="BJ980" s="109"/>
      <c r="BK980" s="109"/>
      <c r="BL980" s="109"/>
      <c r="BM980" s="109"/>
      <c r="BN980" s="109"/>
      <c r="BO980" s="109"/>
      <c r="BP980" s="109"/>
      <c r="BQ980" s="109"/>
      <c r="BR980" s="109"/>
      <c r="BS980" s="109"/>
      <c r="BT980" s="109"/>
      <c r="BU980" s="109"/>
      <c r="BV980" s="109"/>
      <c r="BW980" s="109"/>
      <c r="BX980" s="109"/>
      <c r="BY980" s="109"/>
      <c r="BZ980" s="109"/>
      <c r="CA980" s="109"/>
      <c r="CB980" s="109"/>
      <c r="CC980" s="109"/>
      <c r="CD980" s="109"/>
    </row>
    <row r="981" spans="1:82" ht="10.5">
      <c r="A981" s="109"/>
      <c r="B981" s="110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22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  <c r="AZ981" s="109"/>
      <c r="BA981" s="109"/>
      <c r="BB981" s="109"/>
      <c r="BC981" s="109"/>
      <c r="BD981" s="109"/>
      <c r="BE981" s="109"/>
      <c r="BF981" s="109"/>
      <c r="BG981" s="109"/>
      <c r="BH981" s="170"/>
      <c r="BI981" s="109"/>
      <c r="BJ981" s="109"/>
      <c r="BK981" s="109"/>
      <c r="BL981" s="109"/>
      <c r="BM981" s="109"/>
      <c r="BN981" s="109"/>
      <c r="BO981" s="109"/>
      <c r="BP981" s="109"/>
      <c r="BQ981" s="109"/>
      <c r="BR981" s="109"/>
      <c r="BS981" s="109"/>
      <c r="BT981" s="109"/>
      <c r="BU981" s="109"/>
      <c r="BV981" s="109"/>
      <c r="BW981" s="109"/>
      <c r="BX981" s="109"/>
      <c r="BY981" s="109"/>
      <c r="BZ981" s="109"/>
      <c r="CA981" s="109"/>
      <c r="CB981" s="109"/>
      <c r="CC981" s="109"/>
      <c r="CD981" s="109"/>
    </row>
    <row r="982" spans="1:82" ht="10.5">
      <c r="A982" s="109"/>
      <c r="B982" s="110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22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  <c r="AZ982" s="109"/>
      <c r="BA982" s="109"/>
      <c r="BB982" s="109"/>
      <c r="BC982" s="109"/>
      <c r="BD982" s="109"/>
      <c r="BE982" s="109"/>
      <c r="BF982" s="109"/>
      <c r="BG982" s="109"/>
      <c r="BH982" s="170"/>
      <c r="BI982" s="109"/>
      <c r="BJ982" s="109"/>
      <c r="BK982" s="109"/>
      <c r="BL982" s="109"/>
      <c r="BM982" s="109"/>
      <c r="BN982" s="109"/>
      <c r="BO982" s="109"/>
      <c r="BP982" s="109"/>
      <c r="BQ982" s="109"/>
      <c r="BR982" s="109"/>
      <c r="BS982" s="109"/>
      <c r="BT982" s="109"/>
      <c r="BU982" s="109"/>
      <c r="BV982" s="109"/>
      <c r="BW982" s="109"/>
      <c r="BX982" s="109"/>
      <c r="BY982" s="109"/>
      <c r="BZ982" s="109"/>
      <c r="CA982" s="109"/>
      <c r="CB982" s="109"/>
      <c r="CC982" s="109"/>
      <c r="CD982" s="109"/>
    </row>
    <row r="983" spans="1:82" ht="10.5">
      <c r="A983" s="109"/>
      <c r="B983" s="110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22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  <c r="AZ983" s="109"/>
      <c r="BA983" s="109"/>
      <c r="BB983" s="109"/>
      <c r="BC983" s="109"/>
      <c r="BD983" s="109"/>
      <c r="BE983" s="109"/>
      <c r="BF983" s="109"/>
      <c r="BG983" s="109"/>
      <c r="BH983" s="170"/>
      <c r="BI983" s="109"/>
      <c r="BJ983" s="109"/>
      <c r="BK983" s="109"/>
      <c r="BL983" s="109"/>
      <c r="BM983" s="109"/>
      <c r="BN983" s="109"/>
      <c r="BO983" s="109"/>
      <c r="BP983" s="109"/>
      <c r="BQ983" s="109"/>
      <c r="BR983" s="109"/>
      <c r="BS983" s="109"/>
      <c r="BT983" s="109"/>
      <c r="BU983" s="109"/>
      <c r="BV983" s="109"/>
      <c r="BW983" s="109"/>
      <c r="BX983" s="109"/>
      <c r="BY983" s="109"/>
      <c r="BZ983" s="109"/>
      <c r="CA983" s="109"/>
      <c r="CB983" s="109"/>
      <c r="CC983" s="109"/>
      <c r="CD983" s="109"/>
    </row>
    <row r="984" spans="1:82" ht="10.5">
      <c r="A984" s="109"/>
      <c r="B984" s="110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22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  <c r="AZ984" s="109"/>
      <c r="BA984" s="109"/>
      <c r="BB984" s="109"/>
      <c r="BC984" s="109"/>
      <c r="BD984" s="109"/>
      <c r="BE984" s="109"/>
      <c r="BF984" s="109"/>
      <c r="BG984" s="109"/>
      <c r="BH984" s="170"/>
      <c r="BI984" s="109"/>
      <c r="BJ984" s="109"/>
      <c r="BK984" s="109"/>
      <c r="BL984" s="109"/>
      <c r="BM984" s="109"/>
      <c r="BN984" s="109"/>
      <c r="BO984" s="109"/>
      <c r="BP984" s="109"/>
      <c r="BQ984" s="109"/>
      <c r="BR984" s="109"/>
      <c r="BS984" s="109"/>
      <c r="BT984" s="109"/>
      <c r="BU984" s="109"/>
      <c r="BV984" s="109"/>
      <c r="BW984" s="109"/>
      <c r="BX984" s="109"/>
      <c r="BY984" s="109"/>
      <c r="BZ984" s="109"/>
      <c r="CA984" s="109"/>
      <c r="CB984" s="109"/>
      <c r="CC984" s="109"/>
      <c r="CD984" s="109"/>
    </row>
    <row r="985" spans="1:82" ht="10.5">
      <c r="A985" s="109"/>
      <c r="B985" s="110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22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  <c r="BA985" s="109"/>
      <c r="BB985" s="109"/>
      <c r="BC985" s="109"/>
      <c r="BD985" s="109"/>
      <c r="BE985" s="109"/>
      <c r="BF985" s="109"/>
      <c r="BG985" s="109"/>
      <c r="BH985" s="170"/>
      <c r="BI985" s="109"/>
      <c r="BJ985" s="109"/>
      <c r="BK985" s="109"/>
      <c r="BL985" s="109"/>
      <c r="BM985" s="109"/>
      <c r="BN985" s="109"/>
      <c r="BO985" s="109"/>
      <c r="BP985" s="109"/>
      <c r="BQ985" s="109"/>
      <c r="BR985" s="109"/>
      <c r="BS985" s="109"/>
      <c r="BT985" s="109"/>
      <c r="BU985" s="109"/>
      <c r="BV985" s="109"/>
      <c r="BW985" s="109"/>
      <c r="BX985" s="109"/>
      <c r="BY985" s="109"/>
      <c r="BZ985" s="109"/>
      <c r="CA985" s="109"/>
      <c r="CB985" s="109"/>
      <c r="CC985" s="109"/>
      <c r="CD985" s="109"/>
    </row>
  </sheetData>
  <mergeCells count="39">
    <mergeCell ref="AS154:AW154"/>
    <mergeCell ref="AS155:AW155"/>
    <mergeCell ref="A6:A10"/>
    <mergeCell ref="BL22:BN22"/>
    <mergeCell ref="BL23:BM23"/>
    <mergeCell ref="AS151:AW151"/>
    <mergeCell ref="AS152:AW152"/>
    <mergeCell ref="AS153:AW153"/>
    <mergeCell ref="AK7:AM7"/>
    <mergeCell ref="B8:C8"/>
    <mergeCell ref="B9:C9"/>
    <mergeCell ref="B10:C10"/>
    <mergeCell ref="BL21:BN21"/>
    <mergeCell ref="AV6:AX6"/>
    <mergeCell ref="AY6:BA6"/>
    <mergeCell ref="BB6:BD6"/>
    <mergeCell ref="BE6:BG6"/>
    <mergeCell ref="B7:C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D6:O6"/>
    <mergeCell ref="P6:AA6"/>
    <mergeCell ref="AB6:AM6"/>
    <mergeCell ref="AP6:AR6"/>
    <mergeCell ref="AS6:AU6"/>
    <mergeCell ref="A1:C1"/>
    <mergeCell ref="A2:C2"/>
    <mergeCell ref="A3:C3"/>
    <mergeCell ref="A4:C4"/>
    <mergeCell ref="AP5:A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gnd2</cp:lastModifiedBy>
  <dcterms:created xsi:type="dcterms:W3CDTF">2020-10-16T06:36:00Z</dcterms:created>
  <dcterms:modified xsi:type="dcterms:W3CDTF">2022-05-27T13:14:16Z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2DE6EAF374F44A81918B167812145713</vt:lpwstr>
  </property>
  <property fmtid="{D5CDD505-2E9C-101B-9397-08002B2CF9AE}" pid="3" name="KSOProductBuildVer">
    <vt:lpwstr>1033-11.2.0.10382</vt:lpwstr>
  </property>
</Properties>
</file>